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-480" yWindow="-45" windowWidth="15570" windowHeight="11655"/>
  </bookViews>
  <sheets>
    <sheet name="стр.1_4" sheetId="15" r:id="rId1"/>
    <sheet name="стр.5_6" sheetId="5" r:id="rId2"/>
    <sheet name="Сведения-2023" sheetId="17" r:id="rId3"/>
    <sheet name="Сведения-2024" sheetId="18" r:id="rId4"/>
    <sheet name="Сведения-2025" sheetId="6" r:id="rId5"/>
    <sheet name="Расчеты (обосн) обл.бюд" sheetId="7" r:id="rId6"/>
    <sheet name="Расчеты (обосн) местн.б" sheetId="8" r:id="rId7"/>
    <sheet name="Расч (обосн) субс.на иные цели" sheetId="9" r:id="rId8"/>
    <sheet name="Расчеты (обосн) платные услуги" sheetId="10" r:id="rId9"/>
    <sheet name="Расчеты (обосн) родит.плата" sheetId="11" r:id="rId10"/>
    <sheet name="Расчеты (обосн) добр.пожерт" sheetId="12" r:id="rId11"/>
    <sheet name="Расчеты (обосн) аренда" sheetId="13" r:id="rId12"/>
    <sheet name="Расчеты (обосн) возмещение ком." sheetId="14" r:id="rId13"/>
    <sheet name="Лист1" sheetId="16" r:id="rId14"/>
  </sheets>
  <definedNames>
    <definedName name="TABLE" localSheetId="0">стр.1_4!#REF!</definedName>
    <definedName name="TABLE" localSheetId="1">стр.5_6!#REF!</definedName>
    <definedName name="TABLE_2" localSheetId="0">стр.1_4!#REF!</definedName>
    <definedName name="TABLE_2" localSheetId="1">стр.5_6!#REF!</definedName>
    <definedName name="_xlnm.Print_Titles" localSheetId="0">стр.1_4!$26:$29</definedName>
    <definedName name="_xlnm.Print_Titles" localSheetId="1">стр.5_6!$3:$6</definedName>
    <definedName name="_xlnm.Print_Area" localSheetId="7">'Расч (обосн) субс.на иные цели'!$A$1:$I$156</definedName>
    <definedName name="_xlnm.Print_Area" localSheetId="5">'Расчеты (обосн) обл.бюд'!$A$1:$J$99</definedName>
    <definedName name="_xlnm.Print_Area" localSheetId="2">'Сведения-2023'!$A$1:$FK$106</definedName>
    <definedName name="_xlnm.Print_Area" localSheetId="3">'Сведения-2024'!$A$1:$FK$54</definedName>
    <definedName name="_xlnm.Print_Area" localSheetId="4">'Сведения-2025'!$A$1:$FK$50</definedName>
    <definedName name="_xlnm.Print_Area" localSheetId="0">стр.1_4!$A$1:$DJ$217</definedName>
    <definedName name="_xlnm.Print_Area" localSheetId="1">стр.5_6!$A$1:$FE$52</definedName>
  </definedNames>
  <calcPr calcId="114210" fullCalcOnLoad="1"/>
</workbook>
</file>

<file path=xl/calcChain.xml><?xml version="1.0" encoding="utf-8"?>
<calcChain xmlns="http://schemas.openxmlformats.org/spreadsheetml/2006/main">
  <c r="EN39" i="18"/>
  <c r="DP39"/>
  <c r="BK75" i="15"/>
  <c r="BK131"/>
  <c r="DL153"/>
  <c r="I144" i="9"/>
  <c r="I50"/>
  <c r="I40"/>
  <c r="I45"/>
  <c r="I55"/>
  <c r="I60"/>
  <c r="I66"/>
  <c r="I71"/>
  <c r="I78"/>
  <c r="I90"/>
  <c r="I91"/>
  <c r="I97"/>
  <c r="I105"/>
  <c r="I110"/>
  <c r="I115"/>
  <c r="I124"/>
  <c r="I127"/>
  <c r="I100"/>
  <c r="I120"/>
  <c r="I130"/>
  <c r="I133"/>
  <c r="I136"/>
  <c r="I140"/>
  <c r="I143"/>
  <c r="D32"/>
  <c r="CK131" i="15"/>
  <c r="BX131"/>
  <c r="BX75"/>
  <c r="CK75"/>
  <c r="EN94" i="17"/>
  <c r="J74" i="8"/>
  <c r="J51"/>
  <c r="DB94" i="17"/>
  <c r="J41" i="10"/>
  <c r="J57" i="8"/>
  <c r="J44"/>
  <c r="J43"/>
  <c r="J40"/>
  <c r="J41"/>
  <c r="J38"/>
  <c r="J37"/>
  <c r="J30"/>
  <c r="J87" i="7"/>
  <c r="J78"/>
  <c r="J72"/>
  <c r="J57"/>
  <c r="J49"/>
  <c r="J48"/>
  <c r="J37"/>
  <c r="J34"/>
  <c r="E25"/>
  <c r="J25"/>
  <c r="E28"/>
  <c r="J28"/>
  <c r="E27"/>
  <c r="J27"/>
  <c r="E23"/>
  <c r="J23"/>
  <c r="DF15" i="5"/>
  <c r="DF16"/>
  <c r="DN130" i="15"/>
  <c r="EF12" i="5"/>
  <c r="DM130" i="15"/>
  <c r="DS12" i="5"/>
  <c r="DL130" i="15"/>
  <c r="DF12" i="5"/>
  <c r="BK208" i="15"/>
  <c r="DL198"/>
  <c r="DL200"/>
  <c r="BK30"/>
  <c r="E26" i="7"/>
  <c r="J26"/>
  <c r="E24"/>
  <c r="J24"/>
  <c r="J29"/>
  <c r="J33"/>
  <c r="J39"/>
  <c r="J38"/>
  <c r="J40"/>
  <c r="J36"/>
  <c r="J41"/>
  <c r="J42"/>
  <c r="J71" i="8"/>
  <c r="J49"/>
  <c r="J65"/>
  <c r="J67"/>
  <c r="DM198" i="15"/>
  <c r="DS22" i="5"/>
  <c r="DS11"/>
  <c r="CK73" i="15"/>
  <c r="BX73"/>
  <c r="BK55"/>
  <c r="DF22" i="5"/>
  <c r="DF11"/>
  <c r="DF7"/>
  <c r="DF25"/>
  <c r="DF13"/>
  <c r="EN36" i="6"/>
  <c r="DP36"/>
  <c r="DF23" i="5"/>
  <c r="DN198" i="15"/>
  <c r="J88" i="12"/>
  <c r="J42" i="8"/>
  <c r="J39"/>
  <c r="J31"/>
  <c r="F64" i="7"/>
  <c r="DM200" i="15"/>
  <c r="DN200"/>
  <c r="J155" i="10"/>
  <c r="J135" i="8"/>
  <c r="J136"/>
  <c r="J143"/>
  <c r="J26"/>
  <c r="J29"/>
  <c r="J27"/>
  <c r="J32"/>
  <c r="J52"/>
  <c r="J56"/>
  <c r="J61"/>
  <c r="J62"/>
  <c r="J63"/>
  <c r="J50"/>
  <c r="J72"/>
  <c r="J73"/>
  <c r="J70"/>
  <c r="J75"/>
  <c r="J76"/>
  <c r="J86"/>
  <c r="J83"/>
  <c r="J92"/>
  <c r="J144"/>
  <c r="DP94" i="17"/>
  <c r="BK103" i="15"/>
  <c r="EF22" i="5"/>
  <c r="EF23"/>
  <c r="DS23"/>
  <c r="DS7"/>
  <c r="DS25"/>
  <c r="EF11"/>
  <c r="EF7"/>
  <c r="EF25"/>
  <c r="EF13"/>
  <c r="DS13"/>
  <c r="J49" i="14"/>
  <c r="J53"/>
  <c r="J54"/>
  <c r="J59"/>
  <c r="J21"/>
  <c r="J24"/>
  <c r="J32"/>
  <c r="J60"/>
  <c r="J29" i="13"/>
  <c r="J91"/>
  <c r="J94"/>
  <c r="J31"/>
  <c r="J21"/>
  <c r="J22"/>
  <c r="J23"/>
  <c r="J24"/>
  <c r="J25"/>
  <c r="J26"/>
  <c r="J27"/>
  <c r="J63"/>
  <c r="J64"/>
  <c r="J65"/>
  <c r="J79"/>
  <c r="J77"/>
  <c r="J81"/>
  <c r="J85"/>
  <c r="J113"/>
  <c r="J49"/>
  <c r="J53"/>
  <c r="J59"/>
  <c r="J70"/>
  <c r="J73"/>
  <c r="J114"/>
  <c r="J41" i="12"/>
  <c r="J42"/>
  <c r="J37"/>
  <c r="J108" i="10"/>
  <c r="J48"/>
  <c r="J46"/>
  <c r="J44"/>
  <c r="E13" i="8"/>
  <c r="BK112" i="15"/>
  <c r="BK160"/>
  <c r="BK170"/>
  <c r="BK187"/>
  <c r="BK167"/>
  <c r="BK182"/>
  <c r="BK193"/>
  <c r="BK199"/>
  <c r="BK101"/>
  <c r="J28" i="8"/>
  <c r="J54"/>
  <c r="J60"/>
  <c r="J66"/>
  <c r="J81"/>
  <c r="J82"/>
  <c r="J80"/>
  <c r="J58" i="7"/>
  <c r="H14" i="8"/>
  <c r="E14" i="7"/>
  <c r="BK65" i="15"/>
  <c r="BK68"/>
  <c r="BK73"/>
  <c r="BK98"/>
  <c r="BK51"/>
  <c r="BK48"/>
  <c r="CK199"/>
  <c r="BX199"/>
  <c r="J36" i="12"/>
  <c r="J38"/>
  <c r="J76"/>
  <c r="J77"/>
  <c r="J78"/>
  <c r="J119"/>
  <c r="J86" i="7"/>
  <c r="J112" i="12"/>
  <c r="J112" i="13"/>
  <c r="J111" i="12"/>
  <c r="J83" i="7"/>
  <c r="J90" i="8"/>
  <c r="J91"/>
  <c r="H14" i="14"/>
  <c r="H14" i="13"/>
  <c r="J95" i="12"/>
  <c r="J99"/>
  <c r="J50"/>
  <c r="J45"/>
  <c r="J57"/>
  <c r="J56"/>
  <c r="H15"/>
  <c r="D112" i="8"/>
  <c r="J113"/>
  <c r="J114"/>
  <c r="J112"/>
  <c r="D115"/>
  <c r="J116"/>
  <c r="J117"/>
  <c r="J115"/>
  <c r="J124"/>
  <c r="J122"/>
  <c r="J126"/>
  <c r="J130"/>
  <c r="J125"/>
  <c r="J97"/>
  <c r="J96"/>
  <c r="J98"/>
  <c r="J62" i="7"/>
  <c r="J68"/>
  <c r="H15"/>
  <c r="BX103" i="15"/>
  <c r="BX112"/>
  <c r="BX160"/>
  <c r="BX167"/>
  <c r="BX170"/>
  <c r="BX182"/>
  <c r="BX187"/>
  <c r="BX193"/>
  <c r="BX101"/>
  <c r="CK103"/>
  <c r="BX55"/>
  <c r="BX65"/>
  <c r="BX68"/>
  <c r="BX98"/>
  <c r="BX52"/>
  <c r="BX51"/>
  <c r="CK55"/>
  <c r="CK65"/>
  <c r="CK68"/>
  <c r="CK98"/>
  <c r="CK52"/>
  <c r="CK51"/>
  <c r="CK112"/>
  <c r="CK160"/>
  <c r="CK167"/>
  <c r="CK170"/>
  <c r="CK182"/>
  <c r="CK187"/>
  <c r="CK193"/>
  <c r="CK101"/>
  <c r="CX98"/>
  <c r="J22" i="14"/>
  <c r="J23"/>
  <c r="J37"/>
  <c r="J38"/>
  <c r="J39"/>
  <c r="J40"/>
  <c r="J44"/>
  <c r="J45"/>
  <c r="J46"/>
  <c r="J47"/>
  <c r="J48"/>
  <c r="J55"/>
  <c r="J56"/>
  <c r="J57"/>
  <c r="J58"/>
  <c r="J36" i="13"/>
  <c r="J37"/>
  <c r="J38"/>
  <c r="J39"/>
  <c r="J41"/>
  <c r="J44"/>
  <c r="J45"/>
  <c r="J46"/>
  <c r="J47"/>
  <c r="J48"/>
  <c r="J54"/>
  <c r="J55"/>
  <c r="J56"/>
  <c r="J57"/>
  <c r="J58"/>
  <c r="J71"/>
  <c r="J72"/>
  <c r="J69"/>
  <c r="J80"/>
  <c r="J89"/>
  <c r="J90"/>
  <c r="J92"/>
  <c r="J98"/>
  <c r="J104"/>
  <c r="J105"/>
  <c r="J106"/>
  <c r="J108"/>
  <c r="J109"/>
  <c r="J110"/>
  <c r="J111"/>
  <c r="J22" i="12"/>
  <c r="J24"/>
  <c r="J28"/>
  <c r="J29"/>
  <c r="J30"/>
  <c r="J31"/>
  <c r="J32"/>
  <c r="J33"/>
  <c r="J34"/>
  <c r="J51"/>
  <c r="J52"/>
  <c r="J54"/>
  <c r="J58"/>
  <c r="J59"/>
  <c r="J60"/>
  <c r="J61"/>
  <c r="J66"/>
  <c r="J67"/>
  <c r="J68"/>
  <c r="J69"/>
  <c r="J70"/>
  <c r="J71"/>
  <c r="J72"/>
  <c r="J84"/>
  <c r="J85"/>
  <c r="J86"/>
  <c r="J87"/>
  <c r="J101"/>
  <c r="J102"/>
  <c r="J109"/>
  <c r="J110"/>
  <c r="J108"/>
  <c r="D26" i="11"/>
  <c r="J26"/>
  <c r="J32"/>
  <c r="J27"/>
  <c r="J28"/>
  <c r="D29"/>
  <c r="J29"/>
  <c r="J30"/>
  <c r="J31"/>
  <c r="E24" i="10"/>
  <c r="E25"/>
  <c r="J25"/>
  <c r="E26"/>
  <c r="E27"/>
  <c r="J27"/>
  <c r="E28"/>
  <c r="J28"/>
  <c r="E29"/>
  <c r="J29"/>
  <c r="J34"/>
  <c r="J36"/>
  <c r="J42"/>
  <c r="J40"/>
  <c r="J45"/>
  <c r="J47"/>
  <c r="J43"/>
  <c r="J53"/>
  <c r="J54"/>
  <c r="J55"/>
  <c r="J56"/>
  <c r="J57"/>
  <c r="J58"/>
  <c r="J59"/>
  <c r="J61"/>
  <c r="J62"/>
  <c r="J64"/>
  <c r="J65"/>
  <c r="J66"/>
  <c r="J67"/>
  <c r="J68"/>
  <c r="J69"/>
  <c r="J74"/>
  <c r="J75"/>
  <c r="J76"/>
  <c r="J77"/>
  <c r="J79"/>
  <c r="J81"/>
  <c r="J82"/>
  <c r="J83"/>
  <c r="J84"/>
  <c r="J85"/>
  <c r="J86"/>
  <c r="J87"/>
  <c r="J91"/>
  <c r="J92"/>
  <c r="J93"/>
  <c r="J94"/>
  <c r="J95"/>
  <c r="J96"/>
  <c r="J97"/>
  <c r="J102"/>
  <c r="J103"/>
  <c r="J101"/>
  <c r="J104"/>
  <c r="J109"/>
  <c r="J113"/>
  <c r="J110"/>
  <c r="J111"/>
  <c r="J112"/>
  <c r="J119"/>
  <c r="J117"/>
  <c r="J121"/>
  <c r="J125"/>
  <c r="J120"/>
  <c r="J129"/>
  <c r="J130"/>
  <c r="J131"/>
  <c r="J132"/>
  <c r="J133"/>
  <c r="J134"/>
  <c r="J135"/>
  <c r="J136"/>
  <c r="J138"/>
  <c r="J142"/>
  <c r="J143"/>
  <c r="J144"/>
  <c r="J145"/>
  <c r="J146"/>
  <c r="J147"/>
  <c r="J148"/>
  <c r="J149"/>
  <c r="J151"/>
  <c r="J156"/>
  <c r="J157"/>
  <c r="J158"/>
  <c r="J159"/>
  <c r="J160"/>
  <c r="J161"/>
  <c r="J162"/>
  <c r="J164"/>
  <c r="J20" i="8"/>
  <c r="J22"/>
  <c r="J34"/>
  <c r="J35"/>
  <c r="J104"/>
  <c r="J105"/>
  <c r="J106"/>
  <c r="J107"/>
  <c r="J102"/>
  <c r="J108"/>
  <c r="J134"/>
  <c r="J137"/>
  <c r="J138"/>
  <c r="J139"/>
  <c r="J140"/>
  <c r="J141"/>
  <c r="J100" i="13"/>
  <c r="J62" i="12"/>
  <c r="J116"/>
  <c r="J79" i="7"/>
  <c r="J92" i="12"/>
  <c r="CK48" i="15"/>
  <c r="J118" i="8"/>
  <c r="J49" i="10"/>
  <c r="BX48" i="15"/>
  <c r="J30" i="10"/>
  <c r="J165"/>
  <c r="J104" i="12"/>
  <c r="J120"/>
  <c r="J50" i="7"/>
  <c r="J51"/>
  <c r="J53"/>
  <c r="J52"/>
</calcChain>
</file>

<file path=xl/sharedStrings.xml><?xml version="1.0" encoding="utf-8"?>
<sst xmlns="http://schemas.openxmlformats.org/spreadsheetml/2006/main" count="3260" uniqueCount="958">
  <si>
    <t>ремонт пожарной сигнализации</t>
  </si>
  <si>
    <t>Оценка имущества</t>
  </si>
  <si>
    <t xml:space="preserve">       5) обеспечение бесплатным  питьевым   молоком обучающихся      1-4 классов муниципальных общеобразовательных организаций</t>
  </si>
  <si>
    <t>2814</t>
  </si>
  <si>
    <t>23</t>
  </si>
  <si>
    <t xml:space="preserve"> обеспечение бесплатным двухразовым питанием детей-инвалидов</t>
  </si>
  <si>
    <t>Услуги охраны (тревожная кнопка)</t>
  </si>
  <si>
    <t>Наименование показателя</t>
  </si>
  <si>
    <t>Код строки</t>
  </si>
  <si>
    <t>на 20</t>
  </si>
  <si>
    <t xml:space="preserve"> г.</t>
  </si>
  <si>
    <t>текущий финансовый год</t>
  </si>
  <si>
    <t>первый год планового периода</t>
  </si>
  <si>
    <t>второй год планового периода</t>
  </si>
  <si>
    <t>за пределами планового периода</t>
  </si>
  <si>
    <t>Сумма</t>
  </si>
  <si>
    <t>1</t>
  </si>
  <si>
    <t>2</t>
  </si>
  <si>
    <t>3</t>
  </si>
  <si>
    <t>4</t>
  </si>
  <si>
    <t>5</t>
  </si>
  <si>
    <t>6</t>
  </si>
  <si>
    <t>7</t>
  </si>
  <si>
    <t>8</t>
  </si>
  <si>
    <t>(подпись)</t>
  </si>
  <si>
    <t>(расшифровка подписи)</t>
  </si>
  <si>
    <t>"</t>
  </si>
  <si>
    <t>Утверждаю</t>
  </si>
  <si>
    <t>Коды</t>
  </si>
  <si>
    <t>Дата</t>
  </si>
  <si>
    <t>по Сводному реестру</t>
  </si>
  <si>
    <t>глава по БК</t>
  </si>
  <si>
    <t>Орган, осуществляющий</t>
  </si>
  <si>
    <t>функции и полномочия учредителя</t>
  </si>
  <si>
    <t>ИНН</t>
  </si>
  <si>
    <t>КПП</t>
  </si>
  <si>
    <t>по ОКЕИ</t>
  </si>
  <si>
    <t>383</t>
  </si>
  <si>
    <t>Учреждение</t>
  </si>
  <si>
    <t>Единица измерения: руб.</t>
  </si>
  <si>
    <t>от "</t>
  </si>
  <si>
    <t>Раздел 1. Поступления и выплаты</t>
  </si>
  <si>
    <t>0001</t>
  </si>
  <si>
    <t>х</t>
  </si>
  <si>
    <t>0002</t>
  </si>
  <si>
    <t>Доходы, всего:</t>
  </si>
  <si>
    <t>1000</t>
  </si>
  <si>
    <t>120</t>
  </si>
  <si>
    <t>в том числе:</t>
  </si>
  <si>
    <t>1110</t>
  </si>
  <si>
    <t>доходы от оказания услуг, работ, компенсации затрат учреждений, всего</t>
  </si>
  <si>
    <t>1200</t>
  </si>
  <si>
    <t>130</t>
  </si>
  <si>
    <t>1210</t>
  </si>
  <si>
    <t>доходы от штрафов, пеней, иных сумм принудительного изъятия, всего</t>
  </si>
  <si>
    <t>1300</t>
  </si>
  <si>
    <t>140</t>
  </si>
  <si>
    <t>1310</t>
  </si>
  <si>
    <t>прочие доходы, всего</t>
  </si>
  <si>
    <t>1500</t>
  </si>
  <si>
    <t>1510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</si>
  <si>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</si>
  <si>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</si>
  <si>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</si>
  <si>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</si>
  <si>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</si>
  <si>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</si>
  <si>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2100</t>
  </si>
  <si>
    <t>2110</t>
  </si>
  <si>
    <t>111</t>
  </si>
  <si>
    <t>112</t>
  </si>
  <si>
    <t>119</t>
  </si>
  <si>
    <t>131</t>
  </si>
  <si>
    <t>2200</t>
  </si>
  <si>
    <t>2210</t>
  </si>
  <si>
    <t>2211</t>
  </si>
  <si>
    <t>2220</t>
  </si>
  <si>
    <t>2300</t>
  </si>
  <si>
    <t>851</t>
  </si>
  <si>
    <t>2400</t>
  </si>
  <si>
    <t>2410</t>
  </si>
  <si>
    <t>2500</t>
  </si>
  <si>
    <t>2600</t>
  </si>
  <si>
    <t>2610</t>
  </si>
  <si>
    <t>244</t>
  </si>
  <si>
    <t>из них:</t>
  </si>
  <si>
    <t>3000</t>
  </si>
  <si>
    <t>100</t>
  </si>
  <si>
    <t>3010</t>
  </si>
  <si>
    <t>3020</t>
  </si>
  <si>
    <t>3030</t>
  </si>
  <si>
    <t>4000</t>
  </si>
  <si>
    <t>из них:
возврат в бюджет средств субсидии</t>
  </si>
  <si>
    <t>4010</t>
  </si>
  <si>
    <t>610</t>
  </si>
  <si>
    <t>№
п/п</t>
  </si>
  <si>
    <t>Коды
строк</t>
  </si>
  <si>
    <t>Год
начала закупки</t>
  </si>
  <si>
    <t>(текущий финансовый год)</t>
  </si>
  <si>
    <t>(первый год планового периода)</t>
  </si>
  <si>
    <t>(второй год планового периода)</t>
  </si>
  <si>
    <t>26000</t>
  </si>
  <si>
    <t>1.1</t>
  </si>
  <si>
    <t>26100</t>
  </si>
  <si>
    <t>1.2</t>
  </si>
  <si>
    <t>26200</t>
  </si>
  <si>
    <t>1.3</t>
  </si>
  <si>
    <t>1.4</t>
  </si>
  <si>
    <t>26300</t>
  </si>
  <si>
    <t>26400</t>
  </si>
  <si>
    <t>1.4.1</t>
  </si>
  <si>
    <t>26410</t>
  </si>
  <si>
    <t>в том числе:
за счет субсидий, предоставляемых на финансовое обеспечение выполнения государственного (муниципального) задания</t>
  </si>
  <si>
    <t>1.4.1.1</t>
  </si>
  <si>
    <t>в том числе:
в соответствии с Федеральным законом № 44-ФЗ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</si>
  <si>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</si>
  <si>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</si>
  <si>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</si>
  <si>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</si>
  <si>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</si>
  <si>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</si>
  <si>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</si>
  <si>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</si>
  <si>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</si>
  <si>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</si>
  <si>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</si>
  <si>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</si>
  <si>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</si>
  <si>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</si>
  <si>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</si>
  <si>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</si>
  <si>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</si>
  <si>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</si>
  <si>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</si>
  <si>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</si>
  <si>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</si>
  <si>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</si>
  <si>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</si>
  <si>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</si>
  <si>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</si>
  <si>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в соответствии с Федеральным законом № 223-ФЗ</t>
  </si>
  <si>
    <t>26452</t>
  </si>
  <si>
    <t>26500</t>
  </si>
  <si>
    <t>в том числе по году начала закупки:</t>
  </si>
  <si>
    <t>26510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</si>
  <si>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</si>
  <si>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</si>
  <si>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26610</t>
  </si>
  <si>
    <t>Руководитель учреждения</t>
  </si>
  <si>
    <t>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</si>
  <si>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</si>
  <si>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</si>
  <si>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</si>
  <si>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</si>
  <si>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СОГЛАСОВАНО</t>
  </si>
  <si>
    <t>(наименование должности уполномоченного лица органа-учредителя)</t>
  </si>
  <si>
    <t>УТВЕРЖДАЮ</t>
  </si>
  <si>
    <t>Отраслевой код</t>
  </si>
  <si>
    <t>Код субсидии</t>
  </si>
  <si>
    <t>Доходы  от сдачи в аренду муниципального имущества, находящегося в оперативном управлении</t>
  </si>
  <si>
    <t>в том числе:
субсидии на финансовое обеспечение выполнения муниципального задания (за счет средств областного бюджета)</t>
  </si>
  <si>
    <t>доходы от родительской платы</t>
  </si>
  <si>
    <t>доходы от возмещения коммунальных услуг и эксплуатационных расходов по договорам аренды и безвозмездного пользования</t>
  </si>
  <si>
    <t>1211</t>
  </si>
  <si>
    <t>1212</t>
  </si>
  <si>
    <t>1213</t>
  </si>
  <si>
    <t>1214</t>
  </si>
  <si>
    <t>1215</t>
  </si>
  <si>
    <t>доходы от добровольных пожертвований, грантов, премий</t>
  </si>
  <si>
    <t>доходы от прочих безвозмездных поступлений</t>
  </si>
  <si>
    <t>целевые субсидии (субсидии на иные цели)</t>
  </si>
  <si>
    <t>целевые субсидии (субсидии на иные цели), всего</t>
  </si>
  <si>
    <t>1511</t>
  </si>
  <si>
    <t>1512</t>
  </si>
  <si>
    <t>1513</t>
  </si>
  <si>
    <t>субсидии на финансовое обеспечение выполнения муниципального задания (за счет средств областного бюджета)</t>
  </si>
  <si>
    <t>211</t>
  </si>
  <si>
    <t>212</t>
  </si>
  <si>
    <t>226</t>
  </si>
  <si>
    <t>213</t>
  </si>
  <si>
    <t>221</t>
  </si>
  <si>
    <t>222</t>
  </si>
  <si>
    <t>225</t>
  </si>
  <si>
    <t>310</t>
  </si>
  <si>
    <t>346</t>
  </si>
  <si>
    <t>Итого:</t>
  </si>
  <si>
    <t>субсидии на финансовое обеспечение выполнения муниципального задания (за счет средств муниципального бюджета)</t>
  </si>
  <si>
    <t>2111</t>
  </si>
  <si>
    <t>2112</t>
  </si>
  <si>
    <t>2113</t>
  </si>
  <si>
    <t>2114</t>
  </si>
  <si>
    <t>223</t>
  </si>
  <si>
    <t>09</t>
  </si>
  <si>
    <t>09.02.2023</t>
  </si>
  <si>
    <t>60709061ЕВ5179102</t>
  </si>
  <si>
    <t>6ФБ10146</t>
  </si>
  <si>
    <t>6ОБ101146</t>
  </si>
  <si>
    <t>6ФБ101146</t>
  </si>
  <si>
    <t>6ФБ01146</t>
  </si>
  <si>
    <t>патриотическое воспитание граждан РФ</t>
  </si>
  <si>
    <t>6ОБ01146</t>
  </si>
  <si>
    <t>14. Код субсидии _6ФБ101151_ ежемесячное вознаграждение за классное руководство</t>
  </si>
  <si>
    <r>
      <t>10. Код субсидии _</t>
    </r>
    <r>
      <rPr>
        <b/>
        <i/>
        <u/>
        <sz val="12"/>
        <color indexed="8"/>
        <rFont val="Times New Roman"/>
        <family val="1"/>
        <charset val="204"/>
      </rPr>
      <t>6МБ101104</t>
    </r>
    <r>
      <rPr>
        <b/>
        <i/>
        <sz val="12"/>
        <color indexed="8"/>
        <rFont val="Times New Roman"/>
        <family val="1"/>
        <charset val="204"/>
      </rPr>
      <t xml:space="preserve">________ - Наименование субсидии: обеспечение бесплатным питанием обучающихся 1-4 классов </t>
    </r>
  </si>
  <si>
    <r>
      <t>11. Код субсидии _</t>
    </r>
    <r>
      <rPr>
        <b/>
        <i/>
        <u/>
        <sz val="12"/>
        <color indexed="8"/>
        <rFont val="Times New Roman"/>
        <family val="1"/>
        <charset val="204"/>
      </rPr>
      <t>6ОБ101104</t>
    </r>
    <r>
      <rPr>
        <b/>
        <i/>
        <sz val="12"/>
        <color indexed="8"/>
        <rFont val="Times New Roman"/>
        <family val="1"/>
        <charset val="204"/>
      </rPr>
      <t xml:space="preserve">________ - Наименование субсидии: обеспечение бесплатным питанием обучающихся 1-4 классов </t>
    </r>
  </si>
  <si>
    <r>
      <t>12. Код субсидии _</t>
    </r>
    <r>
      <rPr>
        <b/>
        <i/>
        <u/>
        <sz val="12"/>
        <color indexed="8"/>
        <rFont val="Times New Roman"/>
        <family val="1"/>
        <charset val="204"/>
      </rPr>
      <t>6ФБ101104</t>
    </r>
    <r>
      <rPr>
        <b/>
        <i/>
        <sz val="12"/>
        <color indexed="8"/>
        <rFont val="Times New Roman"/>
        <family val="1"/>
        <charset val="204"/>
      </rPr>
      <t xml:space="preserve">__________ - Наименование субсидии: обеспечение бесплатным питанием обучающихся 1-4 классов </t>
    </r>
  </si>
  <si>
    <r>
      <t>13. Код субсидии _</t>
    </r>
    <r>
      <rPr>
        <b/>
        <i/>
        <u/>
        <sz val="12"/>
        <color indexed="8"/>
        <rFont val="Times New Roman"/>
        <family val="1"/>
        <charset val="204"/>
      </rPr>
      <t>6МБ101172</t>
    </r>
    <r>
      <rPr>
        <b/>
        <i/>
        <sz val="12"/>
        <color indexed="8"/>
        <rFont val="Times New Roman"/>
        <family val="1"/>
        <charset val="204"/>
      </rPr>
      <t xml:space="preserve">__________ - Наименование субсидии: обучение специалистов(гигиеническое обучение, обучение по охране труда и прочее) </t>
    </r>
  </si>
  <si>
    <t>18. Код субсидии _6ФБ101146_ патриотическое воспитание граждан РФ</t>
  </si>
  <si>
    <t>советники</t>
  </si>
  <si>
    <t>2 чел</t>
  </si>
  <si>
    <t>19. Код субсидии _6ОБ101146_ патриотическое воспитание граждан РФ</t>
  </si>
  <si>
    <t>227</t>
  </si>
  <si>
    <t>228</t>
  </si>
  <si>
    <t>342</t>
  </si>
  <si>
    <t>343</t>
  </si>
  <si>
    <t>345</t>
  </si>
  <si>
    <t>349</t>
  </si>
  <si>
    <t>291</t>
  </si>
  <si>
    <t>2212</t>
  </si>
  <si>
    <t>2213</t>
  </si>
  <si>
    <t>2214</t>
  </si>
  <si>
    <t>2215</t>
  </si>
  <si>
    <t>2216</t>
  </si>
  <si>
    <t>2217</t>
  </si>
  <si>
    <t>2218</t>
  </si>
  <si>
    <t>2219</t>
  </si>
  <si>
    <t>2221</t>
  </si>
  <si>
    <t>2222</t>
  </si>
  <si>
    <t>2223</t>
  </si>
  <si>
    <t>2224</t>
  </si>
  <si>
    <t>2225</t>
  </si>
  <si>
    <t>2226</t>
  </si>
  <si>
    <t>2314</t>
  </si>
  <si>
    <t>Расходы от оказания услуг</t>
  </si>
  <si>
    <t>2411</t>
  </si>
  <si>
    <t>2412</t>
  </si>
  <si>
    <t>2413</t>
  </si>
  <si>
    <t>2414</t>
  </si>
  <si>
    <t>2415</t>
  </si>
  <si>
    <t>Расходы за счет родительской платы</t>
  </si>
  <si>
    <t>2510</t>
  </si>
  <si>
    <t>2511</t>
  </si>
  <si>
    <t>Добровольные пожертвования, гранты, премии</t>
  </si>
  <si>
    <t>2611</t>
  </si>
  <si>
    <t>2612</t>
  </si>
  <si>
    <t>2613</t>
  </si>
  <si>
    <t>Прочие безвозмездные поступления</t>
  </si>
  <si>
    <t>2700</t>
  </si>
  <si>
    <t>2711</t>
  </si>
  <si>
    <t>2712</t>
  </si>
  <si>
    <t>2713</t>
  </si>
  <si>
    <t>2714</t>
  </si>
  <si>
    <t>Возмещение коммунальных услуг и эксплуатационных расходов по договорам аренды и безвозмездного пользования</t>
  </si>
  <si>
    <t>2800</t>
  </si>
  <si>
    <t>2811</t>
  </si>
  <si>
    <t>2812</t>
  </si>
  <si>
    <t>2813</t>
  </si>
  <si>
    <t>2900</t>
  </si>
  <si>
    <t>2911</t>
  </si>
  <si>
    <t>2912</t>
  </si>
  <si>
    <t>2913</t>
  </si>
  <si>
    <t>2914</t>
  </si>
  <si>
    <t>0</t>
  </si>
  <si>
    <t>Целевые субсидии (субсидии на иные цели)</t>
  </si>
  <si>
    <t>Субсидии на финансовое обеспечение выполнения муниципального задания (за счет средств муниципального бюджета)</t>
  </si>
  <si>
    <t>Субсидии на финансовое обеспечение выполнения муниципального задания (за счет средств областного бюджета)</t>
  </si>
  <si>
    <t>Приложение № 2</t>
  </si>
  <si>
    <t>к Порядку</t>
  </si>
  <si>
    <t>(наименование должности лица, утверждающего документ; наименование органа,</t>
  </si>
  <si>
    <t>СВЕДЕНИЯ</t>
  </si>
  <si>
    <t xml:space="preserve"> Г.</t>
  </si>
  <si>
    <t>КОДЫ</t>
  </si>
  <si>
    <t>Форма по ОКУД</t>
  </si>
  <si>
    <t>0501016</t>
  </si>
  <si>
    <t>февраля</t>
  </si>
  <si>
    <t>13) ежемесячное вознаграждение за классное руководство</t>
  </si>
  <si>
    <t>6ФБ101151</t>
  </si>
  <si>
    <t>2330</t>
  </si>
  <si>
    <t>2331</t>
  </si>
  <si>
    <t>2337</t>
  </si>
  <si>
    <t>2338</t>
  </si>
  <si>
    <t>2339</t>
  </si>
  <si>
    <t>ежемесячное вознаграждение за классное руководство</t>
  </si>
  <si>
    <t>40классов*5000*1,5</t>
  </si>
  <si>
    <t>Муниципальное</t>
  </si>
  <si>
    <t>учреждение</t>
  </si>
  <si>
    <t>по ОКПО</t>
  </si>
  <si>
    <t>ИНН/КПП</t>
  </si>
  <si>
    <t>Дата представления предыдущих Сведений</t>
  </si>
  <si>
    <t>Наименование бюджета</t>
  </si>
  <si>
    <t>по ОКТМО</t>
  </si>
  <si>
    <t>Наименование органа, осуществляющего</t>
  </si>
  <si>
    <t>Глава по БК</t>
  </si>
  <si>
    <t>ведение лицевого счета</t>
  </si>
  <si>
    <t>Единица измерения: руб. (с точностью до второго десятичного знака)</t>
  </si>
  <si>
    <t>по ОКВ</t>
  </si>
  <si>
    <t>(наименование иностранной валюты)</t>
  </si>
  <si>
    <t>Остаток средств на начало года</t>
  </si>
  <si>
    <t>Наименование субсидии</t>
  </si>
  <si>
    <t>Код
субсидии</t>
  </si>
  <si>
    <t>Код 
по бюджетной классификации Российской Федерации</t>
  </si>
  <si>
    <t>Код объекта ФАИП</t>
  </si>
  <si>
    <t>Разрешенный к использованию</t>
  </si>
  <si>
    <t>Суммы возврата дебиторской задолженности прошлых лет</t>
  </si>
  <si>
    <t>Планируемые</t>
  </si>
  <si>
    <t>остаток субсидии прошлых лет</t>
  </si>
  <si>
    <t>на начало 20</t>
  </si>
  <si>
    <t>код</t>
  </si>
  <si>
    <t>сумма</t>
  </si>
  <si>
    <t>поступления</t>
  </si>
  <si>
    <t>выплаты</t>
  </si>
  <si>
    <t>Всего</t>
  </si>
  <si>
    <t>Номер страницы</t>
  </si>
  <si>
    <t>Руководитель</t>
  </si>
  <si>
    <t>Всего страниц</t>
  </si>
  <si>
    <t>Руководитель финан-</t>
  </si>
  <si>
    <t>ОТМЕТКА ОРГАНА, ОСУЩЕСТВЛЯЮЩЕГО ВЕДЕНИЕ ЛИЦЕВОГО СЧЕТА,</t>
  </si>
  <si>
    <t>сово-экономи-</t>
  </si>
  <si>
    <t>О ПРИНЯТИИ НАСТОЯЩИХ СВЕДЕНИЙ</t>
  </si>
  <si>
    <t>ческой службы</t>
  </si>
  <si>
    <t>Ответственный</t>
  </si>
  <si>
    <t>исполнитель</t>
  </si>
  <si>
    <t>Начальник Управления образования администрации Ангарского городского округа</t>
  </si>
  <si>
    <t>Начальник Упраления образования администрации Ангарского городского округа</t>
  </si>
  <si>
    <t>Расчеты (обоснования) к плану финансово-хозяйственной деятельности муниципального учреждения</t>
  </si>
  <si>
    <t>Источник финансового обеспечения</t>
  </si>
  <si>
    <t xml:space="preserve">Учреждение </t>
  </si>
  <si>
    <t>1. Оплата труда КОСГУ 211</t>
  </si>
  <si>
    <t>Вид ресурса</t>
  </si>
  <si>
    <t>№ п/п</t>
  </si>
  <si>
    <t>Должность, группа должностей</t>
  </si>
  <si>
    <t>17) инициативный проект</t>
  </si>
  <si>
    <t>6070206405S238502</t>
  </si>
  <si>
    <t>6ОБ1011145</t>
  </si>
  <si>
    <t>18) инициативный проект</t>
  </si>
  <si>
    <t>19) инициативный проект</t>
  </si>
  <si>
    <t>6МБ1011145</t>
  </si>
  <si>
    <t>6ЮЛ1011145</t>
  </si>
  <si>
    <t>1430</t>
  </si>
  <si>
    <t>инициативный проект</t>
  </si>
  <si>
    <t>6ОБ101145</t>
  </si>
  <si>
    <t>6МБ101145</t>
  </si>
  <si>
    <t>6ЮЛ101145</t>
  </si>
  <si>
    <t>инициативный проектр</t>
  </si>
  <si>
    <t>9. Код субсидии _6МБ101003_ капитальный ремонт (в том числе проектно-сметная документация)</t>
  </si>
  <si>
    <t>15. Код субсидии _6ОМБ101145_ инициативный проект</t>
  </si>
  <si>
    <t>ремонт лыжной базы</t>
  </si>
  <si>
    <t>16. Код субсидии _6МБ101145  инициативный проект</t>
  </si>
  <si>
    <t>17. Код субсидии _6ЮЛ101145_ инициативный проект</t>
  </si>
  <si>
    <t>Установленная численность, единиц</t>
  </si>
  <si>
    <t>Среднемесячный размер оплаты труда на одного работника, руб</t>
  </si>
  <si>
    <t>Временные характеристики, мес</t>
  </si>
  <si>
    <t>Фонд оплаты труда в год, руб</t>
  </si>
  <si>
    <t>по должностному окладу</t>
  </si>
  <si>
    <t>по выплатам компенсационным выплатам</t>
  </si>
  <si>
    <t>по стимулирующим выплатам</t>
  </si>
  <si>
    <t>8=2*3*7</t>
  </si>
  <si>
    <t>Административно-управленческий персонал</t>
  </si>
  <si>
    <t>Учебно-вспомогательный персонал</t>
  </si>
  <si>
    <t>Педагогический персонал</t>
  </si>
  <si>
    <t>Служащие</t>
  </si>
  <si>
    <t>Рабочие</t>
  </si>
  <si>
    <t>Работники культуры</t>
  </si>
  <si>
    <t>ИТОГО</t>
  </si>
  <si>
    <t>Наименование негосударственного внебюджетного фонда</t>
  </si>
  <si>
    <t>Размер базы для начисления страховых взносов, руб</t>
  </si>
  <si>
    <t>Ставка, %</t>
  </si>
  <si>
    <t>Сумма взноса в год, руб</t>
  </si>
  <si>
    <t>5=3*4/100</t>
  </si>
  <si>
    <t>Страховые взносы в пенсионный фонд Российской Федерации, всего</t>
  </si>
  <si>
    <t>Х</t>
  </si>
  <si>
    <t>1.1.</t>
  </si>
  <si>
    <t>в том числе:                                                                                                                              по ставке 22,0%</t>
  </si>
  <si>
    <t>1.2.</t>
  </si>
  <si>
    <t>по ставке 10,0%</t>
  </si>
  <si>
    <t>Страховые взносы в Фонд социального страхования Российской Федерации, всего</t>
  </si>
  <si>
    <t>2.1.</t>
  </si>
  <si>
    <t>в том числе:                                                                                                                             обязательное социальное страхование на случай временной нетрудоспособности и в связи с материнством по ставке 2,9%</t>
  </si>
  <si>
    <t>2.2.</t>
  </si>
  <si>
    <t>с применением ставки взносов в Фонд социального страхования РФ по ставке 0,0%</t>
  </si>
  <si>
    <t>2.3.</t>
  </si>
  <si>
    <t>обязательное страхование от несчастных случаев на производстве и профессиональных заболеваний по ставке 0,2%</t>
  </si>
  <si>
    <t>2.4.</t>
  </si>
  <si>
    <t>обязательное страхование от несчастных случаев на производстве и профессиональных заболеваний по ставке 0,__%</t>
  </si>
  <si>
    <t>Страховые взносы в Федеральный обязательного медицинского страхования, всего (по ставке 5,1%)</t>
  </si>
  <si>
    <t>Наименование расходов</t>
  </si>
  <si>
    <t>Единица измерения</t>
  </si>
  <si>
    <t>Количество</t>
  </si>
  <si>
    <t>Стоимость за единицу, руб</t>
  </si>
  <si>
    <t>Количество платежей в год</t>
  </si>
  <si>
    <t>Сумма в год, руб</t>
  </si>
  <si>
    <t>7=4*5*6</t>
  </si>
  <si>
    <t>Услуги Интернет-провайдеров</t>
  </si>
  <si>
    <t>количество номеров, ед.</t>
  </si>
  <si>
    <t>Стоимость, руб</t>
  </si>
  <si>
    <t>6=4*5</t>
  </si>
  <si>
    <t>Средняя стоимость, руб</t>
  </si>
  <si>
    <t>6ОБ100103</t>
  </si>
  <si>
    <t>Приобретение основных средств</t>
  </si>
  <si>
    <t>шт.</t>
  </si>
  <si>
    <t>в том числе по группам объектов:</t>
  </si>
  <si>
    <t>в том числе по группам материалов:</t>
  </si>
  <si>
    <t xml:space="preserve">ВСЕГО </t>
  </si>
  <si>
    <t>ФИО</t>
  </si>
  <si>
    <t>Главный бухгалтер</t>
  </si>
  <si>
    <t>Исп.</t>
  </si>
  <si>
    <t>дата</t>
  </si>
  <si>
    <t>ФОРМА</t>
  </si>
  <si>
    <t>Численность работников, получающих выплату, чел.</t>
  </si>
  <si>
    <t>Среднемесячный размер одной выплаты, руб</t>
  </si>
  <si>
    <t>количество выплат в год на одного работника</t>
  </si>
  <si>
    <t>6=3*4*5</t>
  </si>
  <si>
    <t>2. Услуги связи КОСГУ 221</t>
  </si>
  <si>
    <t>Абонентская плата за номер</t>
  </si>
  <si>
    <t>Повременная оплата междугородних и местных телефонных соединений</t>
  </si>
  <si>
    <t>количество минут, ед.</t>
  </si>
  <si>
    <t>абонентская плата за радиоточку</t>
  </si>
  <si>
    <t>количество точек, ед.</t>
  </si>
  <si>
    <t>телефон охраны</t>
  </si>
  <si>
    <t>количество ресурса, ед.</t>
  </si>
  <si>
    <t>Иные услуги связи</t>
  </si>
  <si>
    <t>передача отчетов</t>
  </si>
  <si>
    <t>3. Транспортные услуги КОСГУ 222</t>
  </si>
  <si>
    <t>Доставка грузов (наем транспортных средств)</t>
  </si>
  <si>
    <t>количество машин, ед</t>
  </si>
  <si>
    <t>4. Коммунальные услуги КОСГУ 223</t>
  </si>
  <si>
    <t>Электроснабжение</t>
  </si>
  <si>
    <t>кВт час.</t>
  </si>
  <si>
    <t>Теплоснабжение</t>
  </si>
  <si>
    <t>Ккал</t>
  </si>
  <si>
    <t>Горячее водоснабжение</t>
  </si>
  <si>
    <r>
      <t>м</t>
    </r>
    <r>
      <rPr>
        <vertAlign val="superscript"/>
        <sz val="12"/>
        <color indexed="8"/>
        <rFont val="Times New Roman"/>
        <family val="1"/>
        <charset val="204"/>
      </rPr>
      <t>3</t>
    </r>
  </si>
  <si>
    <t>Холодное водоснабжение</t>
  </si>
  <si>
    <t>Водоотведение</t>
  </si>
  <si>
    <t>5. Услуги по содержанию имущества КОСГУ 225</t>
  </si>
  <si>
    <t>1.</t>
  </si>
  <si>
    <t xml:space="preserve">Содержание объектов недвижимого имущества </t>
  </si>
  <si>
    <t>Техническое обслуживание и регламентно-профилактический ремонт отопительной системы здания</t>
  </si>
  <si>
    <t>количество зданий, ед.</t>
  </si>
  <si>
    <t xml:space="preserve"> Подготовка отопительной системы, индивидуального теплового пункта к зимнему сезону</t>
  </si>
  <si>
    <t>количество оборудования, ед.</t>
  </si>
  <si>
    <t>1.3.</t>
  </si>
  <si>
    <t>Техническое обслуживание и регламентно-профилактический ремонт электрооборудования (электрощитовых) здания</t>
  </si>
  <si>
    <t>1.4.</t>
  </si>
  <si>
    <t>Информационно-техническое сопровождение узла учета тепловой энергии</t>
  </si>
  <si>
    <t>1.5.</t>
  </si>
  <si>
    <t>Содержание прилегающей территории</t>
  </si>
  <si>
    <t xml:space="preserve">    - эксплуатационные испытания малых архитектурных фор, игрового и спортивного оборудования (на игровых площадках)</t>
  </si>
  <si>
    <t>количество зданий, ед</t>
  </si>
  <si>
    <t>1.6.</t>
  </si>
  <si>
    <t>Обслуживание и уборка помещения</t>
  </si>
  <si>
    <t xml:space="preserve">    - дезинсекция, дератизация</t>
  </si>
  <si>
    <t>кв.м.</t>
  </si>
  <si>
    <t xml:space="preserve">    - зарядка огнетушителей</t>
  </si>
  <si>
    <t>количество единиц</t>
  </si>
  <si>
    <t>1.7.</t>
  </si>
  <si>
    <t>2.</t>
  </si>
  <si>
    <t xml:space="preserve">Содержание объектов движимого имущества </t>
  </si>
  <si>
    <t>Техническое обслуживание и регламентно-профилактический ремонт систем кондиционирования и вентиляции</t>
  </si>
  <si>
    <t>количество оборудования (ед.)</t>
  </si>
  <si>
    <t>Техническое обслуживание систем пожарной сигнализации</t>
  </si>
  <si>
    <t>количество устройств, ед.</t>
  </si>
  <si>
    <t>Техническое обслуживание систем охранно-тревожной сигнализации</t>
  </si>
  <si>
    <t>Техническое обслуживание систем видеонаблюдения</t>
  </si>
  <si>
    <t>2.5.</t>
  </si>
  <si>
    <t>2.6.</t>
  </si>
  <si>
    <t>Технический осмотр и ремонт автотранспорта</t>
  </si>
  <si>
    <t>количество автотранспорта (ед.)</t>
  </si>
  <si>
    <t>6. Прочие услуги КОСГУ 226</t>
  </si>
  <si>
    <t>Абонентское обслуживание пожарного мониторинга</t>
  </si>
  <si>
    <t>Абонентское обслуживание (1С; Парус)</t>
  </si>
  <si>
    <t>количество программ, ед</t>
  </si>
  <si>
    <t>Лицензирование программы (1С; Парус)</t>
  </si>
  <si>
    <t>Медицинский осмотр работников</t>
  </si>
  <si>
    <t>количество человек</t>
  </si>
  <si>
    <t>Программа по передаче электронной отчетности в ФНС и ПФ РФ</t>
  </si>
  <si>
    <t>Налоговая база, руб</t>
  </si>
  <si>
    <t>Сумма исчисленного налога, подлежащего уплате, руб</t>
  </si>
  <si>
    <t>Налог на имущество, всего</t>
  </si>
  <si>
    <t>в том числе по группам:                                                                                                         недвижимое имущество</t>
  </si>
  <si>
    <t>движимое имущество</t>
  </si>
  <si>
    <t>Земельный налог, всего</t>
  </si>
  <si>
    <t>в том числе по участкам:</t>
  </si>
  <si>
    <t>Транспортный налог, всего</t>
  </si>
  <si>
    <t>3.1.</t>
  </si>
  <si>
    <t>в том числе по транспортным средствам:</t>
  </si>
  <si>
    <t>госпошлина</t>
  </si>
  <si>
    <t>пени, штрафы</t>
  </si>
  <si>
    <t>Категория льготников</t>
  </si>
  <si>
    <t>Количество, чел</t>
  </si>
  <si>
    <t>Плановые дни посещения</t>
  </si>
  <si>
    <t>Льготники по родительской плате 50%</t>
  </si>
  <si>
    <t>в том числе:                                                 с 1 года до 3-х лет</t>
  </si>
  <si>
    <t>с 3 до 7 лет</t>
  </si>
  <si>
    <t>Льготники по родительской плате 100%</t>
  </si>
  <si>
    <t>Норма пробега на 1 а/м, км/мес.</t>
  </si>
  <si>
    <t>Норма расхода (л. /100 км)</t>
  </si>
  <si>
    <t>6=4*3/100*5*9мес/1000</t>
  </si>
  <si>
    <t>Приобретение бензина</t>
  </si>
  <si>
    <t>в том числе:                                                    по транспортным средствам:</t>
  </si>
  <si>
    <t>Приобретение смазочных материалов</t>
  </si>
  <si>
    <t>КОСГУ</t>
  </si>
  <si>
    <t>Расчет</t>
  </si>
  <si>
    <t>Платные услуги</t>
  </si>
  <si>
    <t>4. Услуги связи КОСГУ 221</t>
  </si>
  <si>
    <t>5. Транспортные услуги КОСГУ 222</t>
  </si>
  <si>
    <t>6. Коммунальные услуги КОСГУ 223</t>
  </si>
  <si>
    <t>Средства родительской платы</t>
  </si>
  <si>
    <t>Родительская плата 100%</t>
  </si>
  <si>
    <t>Родительская плата 50%</t>
  </si>
  <si>
    <t>Средства добровольных пожертвований, грантов, премий</t>
  </si>
  <si>
    <r>
      <t>4. Код субсидии _</t>
    </r>
    <r>
      <rPr>
        <b/>
        <i/>
        <u/>
        <sz val="12"/>
        <color indexed="8"/>
        <rFont val="Times New Roman"/>
        <family val="1"/>
        <charset val="204"/>
      </rPr>
      <t>6 ОБ101103</t>
    </r>
    <r>
      <rPr>
        <b/>
        <i/>
        <sz val="12"/>
        <color indexed="8"/>
        <rFont val="Times New Roman"/>
        <family val="1"/>
        <charset val="204"/>
      </rPr>
      <t>____ - Наименование субсидии:обеспечение бесплатным питьевым молоком обучающихся 1-4 классов муниципальных общеобразовательных организаций</t>
    </r>
  </si>
  <si>
    <t>5. Код субсидии _6МБ101103_____ - обеспечение бесплатным питьевым молоком обучающихся 1-4 классов муниципальных общеобразовательных организаций</t>
  </si>
  <si>
    <t>обучающиеся 1-4 классов 494 чел.</t>
  </si>
  <si>
    <r>
      <t>6. Код субсидии _</t>
    </r>
    <r>
      <rPr>
        <b/>
        <i/>
        <u/>
        <sz val="12"/>
        <color indexed="8"/>
        <rFont val="Times New Roman"/>
        <family val="1"/>
        <charset val="204"/>
      </rPr>
      <t>6ОБ101101</t>
    </r>
    <r>
      <rPr>
        <b/>
        <i/>
        <sz val="12"/>
        <color indexed="8"/>
        <rFont val="Times New Roman"/>
        <family val="1"/>
        <charset val="204"/>
      </rPr>
      <t>__________ - обеспечение бесплатным двухразовым питанием детей - инвалидов</t>
    </r>
  </si>
  <si>
    <t>проектно-сметная документация</t>
  </si>
  <si>
    <t>Добровольные пожертвования  финансового года</t>
  </si>
  <si>
    <t>Средства от сдачи в аренду муниципального имущества, находящегося в оперативном управлении</t>
  </si>
  <si>
    <t>1. Услуги связи КОСГУ 221</t>
  </si>
  <si>
    <t>Средства  от возмещения коммунальных услуг и эксплуатационных расходов по договорам аренды и безвозмездного пользования</t>
  </si>
  <si>
    <t>Целеывые сцбсидии (субсидии на иные цели)</t>
  </si>
  <si>
    <t>1. Расчеты (обоснования) поступлений по доходам от арендной платы за использование собственности</t>
  </si>
  <si>
    <t>Ставка арендной платы, руб</t>
  </si>
  <si>
    <t>Общая сумма поступлений, руб.</t>
  </si>
  <si>
    <t xml:space="preserve">2. Расчеты (обоснования) расходов </t>
  </si>
  <si>
    <t>1. Расчеты (обоснования) поступлений по доходам от оказания услуг (выполнения работ) в рамках муниципального задания</t>
  </si>
  <si>
    <t>Наименование услуги (работы)</t>
  </si>
  <si>
    <t>Объем услуг (работ)</t>
  </si>
  <si>
    <t>Стоимость единицы услуги (работы), руб</t>
  </si>
  <si>
    <t>1. Расчеты (обоснования) поступлений по доходам в виде целевых субсидий</t>
  </si>
  <si>
    <t>Наименование целевой субсидии</t>
  </si>
  <si>
    <t>Сумма поступлений, руб.</t>
  </si>
  <si>
    <t xml:space="preserve">1. Расчеты (обоснования) поступлений от оказания услуг (выполнения работ) на платной основе 
и от иной приносящей доход деятельности
</t>
  </si>
  <si>
    <t>Количество договоров</t>
  </si>
  <si>
    <t>1. Расчеты (обоснования) поступлений от  добровольных пожертвований, грантов, премий</t>
  </si>
  <si>
    <t xml:space="preserve">Наименование </t>
  </si>
  <si>
    <t>Размер пожертвований, грантов, премий, руб</t>
  </si>
  <si>
    <t xml:space="preserve">1. Расчеты (обоснования) поступлений в виде возмещения расходов, понесенных в связи с эксплуатацией 
муниципального имущества, закрепленного на праве оперативного управления
</t>
  </si>
  <si>
    <t>Стоимость услуг, руб</t>
  </si>
  <si>
    <t>Количество в год</t>
  </si>
  <si>
    <t>1. Расчеты (обоснования) поступлений от родительской платы</t>
  </si>
  <si>
    <t>Количество детей</t>
  </si>
  <si>
    <t xml:space="preserve"> с 1 года до 3-х лет</t>
  </si>
  <si>
    <t>Выплаты, уменьшающие доход, всего</t>
  </si>
  <si>
    <t xml:space="preserve">в том числе:
налог на прибыль </t>
  </si>
  <si>
    <t xml:space="preserve">налог на добавленную стоимость </t>
  </si>
  <si>
    <t xml:space="preserve">прочие налоги, уменьшающие доход </t>
  </si>
  <si>
    <t>Прочие выплаты, всего</t>
  </si>
  <si>
    <t>прочие поступления, всего</t>
  </si>
  <si>
    <t xml:space="preserve">Остаток средств на начало текущего финансового года </t>
  </si>
  <si>
    <t>на 2023  год и плановый период 2024 и 2025 годов</t>
  </si>
  <si>
    <t>2023г.</t>
  </si>
  <si>
    <t>6МБ100106</t>
  </si>
  <si>
    <t>25</t>
  </si>
  <si>
    <t>6ОБ100106</t>
  </si>
  <si>
    <t>6МБ100107</t>
  </si>
  <si>
    <t>6ОБ100107</t>
  </si>
  <si>
    <t>6ОБ100105</t>
  </si>
  <si>
    <t>6МБ100108</t>
  </si>
  <si>
    <t>6ОБ100108</t>
  </si>
  <si>
    <t>6ФБ100108</t>
  </si>
  <si>
    <t xml:space="preserve">  9) предоставление мер соиальной поддержки многодетным и малоимущим семьям</t>
  </si>
  <si>
    <t>6МБ101003</t>
  </si>
  <si>
    <t>6ФБ101104</t>
  </si>
  <si>
    <t>6ОБ101104</t>
  </si>
  <si>
    <t>6МБ101104</t>
  </si>
  <si>
    <t>6МБ101103</t>
  </si>
  <si>
    <t>6ОБ101102</t>
  </si>
  <si>
    <t>6МБ101102</t>
  </si>
  <si>
    <t>6ОБ101101</t>
  </si>
  <si>
    <t>6ОБ101099</t>
  </si>
  <si>
    <t>4090</t>
  </si>
  <si>
    <t>611</t>
  </si>
  <si>
    <t>капитальный ремонт (в том числе проектно-сметная документация)</t>
  </si>
  <si>
    <t>6ОБ101003</t>
  </si>
  <si>
    <r>
      <t xml:space="preserve">1. Код субсидии </t>
    </r>
    <r>
      <rPr>
        <b/>
        <i/>
        <u/>
        <sz val="12"/>
        <color indexed="8"/>
        <rFont val="Times New Roman"/>
        <family val="1"/>
        <charset val="204"/>
      </rPr>
      <t>6ОБ101099</t>
    </r>
  </si>
  <si>
    <t>возрастная группа с 11 лет до 18 лет                                                  132 чел.*142дн*91руб</t>
  </si>
  <si>
    <r>
      <t>2. Код субсидии _</t>
    </r>
    <r>
      <rPr>
        <b/>
        <i/>
        <u/>
        <sz val="12"/>
        <color indexed="8"/>
        <rFont val="Times New Roman"/>
        <family val="1"/>
        <charset val="204"/>
      </rPr>
      <t>6ОБ101102</t>
    </r>
    <r>
      <rPr>
        <b/>
        <i/>
        <sz val="12"/>
        <color indexed="8"/>
        <rFont val="Times New Roman"/>
        <family val="1"/>
        <charset val="204"/>
      </rPr>
      <t>_ - Наименование субсидии   обеспечение бесплатынм двухразовым питанием обучающихся с ограниченными возможностями здоровья</t>
    </r>
  </si>
  <si>
    <t xml:space="preserve">     возрастная группа с 11 лет до 18 лет                                            2 чел.*142дн*156,00руб                                                                 возрастная группа с 7 лет до 10 лет                                                 2 чел.*142дн*59руб</t>
  </si>
  <si>
    <r>
      <t>3. Код субсидии _</t>
    </r>
    <r>
      <rPr>
        <b/>
        <i/>
        <u/>
        <sz val="12"/>
        <color indexed="8"/>
        <rFont val="Times New Roman"/>
        <family val="1"/>
        <charset val="204"/>
      </rPr>
      <t>6МБ101102</t>
    </r>
    <r>
      <rPr>
        <b/>
        <i/>
        <sz val="12"/>
        <color indexed="8"/>
        <rFont val="Times New Roman"/>
        <family val="1"/>
        <charset val="204"/>
      </rPr>
      <t>_ - Наименование субсидии   обеспечение бесплатынм двухразовым питанием обучающихся с ограниченными возможностями здоровья</t>
    </r>
  </si>
  <si>
    <t xml:space="preserve">     возрастная группа с 11 лет до 18 лет                                            2 чел.*142дн*156,00руб                                                                 возрастная группа с 7 лет до 10 лет                                                 2 чел.*142дн*59,0руб</t>
  </si>
  <si>
    <t>Остаток средств на конец текущего финансового года</t>
  </si>
  <si>
    <t>Вывоз мусора</t>
  </si>
  <si>
    <t>1. Прочие несоциальные выплаты персоналу в денежной форме КОСГУ 212</t>
  </si>
  <si>
    <t>Абонентская плата</t>
  </si>
  <si>
    <t>количествочасов, ед</t>
  </si>
  <si>
    <t>2. Начисления на выплаты по оплате труда КОСГУ 213</t>
  </si>
  <si>
    <t>4. Прочие работы, услуги КОСГУ 226</t>
  </si>
  <si>
    <t>5. Увеличение стоимости основных средств КОСГУ 310</t>
  </si>
  <si>
    <t>Приобретение оборотных запасов (маиериалов)</t>
  </si>
  <si>
    <t>6. Увеличение стоимости прочих оборотных запасов (материалов) КОСГУ 346</t>
  </si>
  <si>
    <t>5. Работы, услуги по содержанию имущества КОСГУ 225</t>
  </si>
  <si>
    <t>6. Прочие работы, услуги КОСГУ 226</t>
  </si>
  <si>
    <t>7. Налоги, пошлины и сборы КОСГУ 291</t>
  </si>
  <si>
    <t>8. Прочие расходы КОСГУ 291-296</t>
  </si>
  <si>
    <t>9. Увеличение стоимости основных средств КОСГУ 310</t>
  </si>
  <si>
    <t>10.Увеличение стоимости продуктов питания КОСГУ 342</t>
  </si>
  <si>
    <t>11. Увеличение стоимости горюче-смазочных материалов  КОСГУ 343</t>
  </si>
  <si>
    <t>2.Прочие несоциальные выплаты персоналу в денежной форме КОСГУ 212</t>
  </si>
  <si>
    <t>3.Начисления на выплаты по оплате труда КОСГУ 213</t>
  </si>
  <si>
    <t>7.  Работы, услуги по содержанию имущества КОСГУ 225</t>
  </si>
  <si>
    <t>9. Прочие работы, услуги КОСГУ 226</t>
  </si>
  <si>
    <t>10. Налоги, пошлины и сборы КОСГУ 291</t>
  </si>
  <si>
    <t>11. Увеличение стоимости основных средств КОСГУ 310</t>
  </si>
  <si>
    <t>12. Увеличение стоимости горюче-смазочных материалов  КОСГУ 343</t>
  </si>
  <si>
    <t>13. Увеличение стоимости строительных материалов КОСГУ 344</t>
  </si>
  <si>
    <t>14.Увеличение стоимости мягкого инвентаря КОСГУ 345</t>
  </si>
  <si>
    <t>15. Увеличение стоимости прочих оборотных запасов (материалов) КОСГУ 346</t>
  </si>
  <si>
    <t>1. Увеличение стоимости продуктов питания КОСГУ 342</t>
  </si>
  <si>
    <t>стоимость питания в день в день, руб</t>
  </si>
  <si>
    <t>Размер родительской платы в день, руб</t>
  </si>
  <si>
    <t>Приобретение продуктов питания для детей с 100% род.платой</t>
  </si>
  <si>
    <t>Приобретение продуктов питания для детей с 50% род.платой</t>
  </si>
  <si>
    <t>1.Прочие несоциальные выплаты персоналу в денежной форме КОСГУ 212</t>
  </si>
  <si>
    <t>3.  Работы, услуги по содержанию имущества КОСГУ 225</t>
  </si>
  <si>
    <t>5. Налоги, пошлины и сборы КОСГУ 291</t>
  </si>
  <si>
    <t>6. Увеличение стоимости основных средств КОСГУ 310</t>
  </si>
  <si>
    <t>7. Увеличение стоимости горюче-смазочных материалов  КОСГУ 343</t>
  </si>
  <si>
    <t>8. Увеличение стоимости строительных материалов КОСГУ 344</t>
  </si>
  <si>
    <t>9.Увеличение стоимости мягкого инвентаря КОСГУ 345</t>
  </si>
  <si>
    <t>10. Увеличение стоимости прочих оборотных запасов (материалов) КОСГУ 346</t>
  </si>
  <si>
    <t>доходы от оказания  платных услуг</t>
  </si>
  <si>
    <t>безвозмездные денежные поступления, всего</t>
  </si>
  <si>
    <t>1400</t>
  </si>
  <si>
    <t>1411</t>
  </si>
  <si>
    <t>1412</t>
  </si>
  <si>
    <t>1413</t>
  </si>
  <si>
    <t>1414</t>
  </si>
  <si>
    <t>1415</t>
  </si>
  <si>
    <t>1416</t>
  </si>
  <si>
    <t>1417</t>
  </si>
  <si>
    <t>150</t>
  </si>
  <si>
    <t>152</t>
  </si>
  <si>
    <t>(наименование должности уполномоченного лица)</t>
  </si>
  <si>
    <t xml:space="preserve">Код по бюджетной классификации Российской Федерации </t>
  </si>
  <si>
    <t>9</t>
  </si>
  <si>
    <t>10</t>
  </si>
  <si>
    <t>1216</t>
  </si>
  <si>
    <t>17) патриотическое воспитание граждан РФ</t>
  </si>
  <si>
    <t>1428</t>
  </si>
  <si>
    <t>18) патриотическое воспитание граждан РФ</t>
  </si>
  <si>
    <t>1429</t>
  </si>
  <si>
    <t>2334</t>
  </si>
  <si>
    <t>2335</t>
  </si>
  <si>
    <t>2336</t>
  </si>
  <si>
    <t>ОБ ОПЕРАЦИЯХ С ЦЕЛЕВЫМИ СУБСИДИЯМИ, ПРЕДОСТАВЛЕННЫМИ МУНИЦИПАЛЬНОМУ УЧРЕЖДЕНИЮ НА 20</t>
  </si>
  <si>
    <t>1418</t>
  </si>
  <si>
    <t>к Порядку составления и утверждения планов финансово-хозяйственной деятельности муниципальных бюджетных и автономных учреждений Ангарского городского округа, находящихся в ведении Управления образования администрации Ангарского городского округа»</t>
  </si>
  <si>
    <t xml:space="preserve">Раздел 2. Сведения по выплатам на закупки товаров, работ, услуг </t>
  </si>
  <si>
    <t xml:space="preserve">Выплаты на закупку товаров, работ, услуг, всего </t>
  </si>
  <si>
    <t>в том числе:
по контрактам (договорам), заключенным до начала текущего финансового года без применения норм 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№ 14, ст. 1652; 2018, № 32, ст. 5104) (далее - Федеральный закон № 44-ФЗ) и Федерального закона от 18 июля 2011 г. № 223-ФЗ "О закупках товаров, работ, услуг отдельными видами юридических лиц" (Собрание законодательства Российской Федерации, 2011, № 30, ст. 4571; 2018, № 32,
ст. 5135) (далее - Федеральный закон № 223-ФЗ)</t>
  </si>
  <si>
    <t>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</t>
  </si>
  <si>
    <t xml:space="preserve">по контрактам (договорам), заключенным до начала текущего финансового года с учетом требований Федерального закона № 44-ФЗ и Федерального закона № 223-ФЗ </t>
  </si>
  <si>
    <t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</t>
  </si>
  <si>
    <t xml:space="preserve">в соответствии с Федеральным законом № 223-ФЗ </t>
  </si>
  <si>
    <t xml:space="preserve">за счет субсидий, предоставляемых на осуществление капитальных вложений </t>
  </si>
  <si>
    <t xml:space="preserve"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 </t>
  </si>
  <si>
    <t>121</t>
  </si>
  <si>
    <t>135</t>
  </si>
  <si>
    <t>141</t>
  </si>
  <si>
    <t>доходы от штрафов, пеней, иных сумм принудительного изъятия</t>
  </si>
  <si>
    <t>155</t>
  </si>
  <si>
    <t>доходы от компенсации затрат</t>
  </si>
  <si>
    <t>в том числе:                                                                                                                                                           доходы  от собственности</t>
  </si>
  <si>
    <t>доходы  от сдачи в аренду муниципального имущества, находящегося в оперативном управлении</t>
  </si>
  <si>
    <t>1111</t>
  </si>
  <si>
    <t>1112</t>
  </si>
  <si>
    <t>129</t>
  </si>
  <si>
    <t>Управление образования администрации Ангарского городского округа</t>
  </si>
  <si>
    <t>(наименование учреждения)</t>
  </si>
  <si>
    <t>Аналитический код</t>
  </si>
  <si>
    <t xml:space="preserve">                                                                                             Приложение</t>
  </si>
  <si>
    <t>прочие доходы от собственности</t>
  </si>
  <si>
    <t>000</t>
  </si>
  <si>
    <t xml:space="preserve">План финансово-хозяйственной деятельности </t>
  </si>
  <si>
    <t>Л.И.Лысак</t>
  </si>
  <si>
    <t>3801013656</t>
  </si>
  <si>
    <t>380101001</t>
  </si>
  <si>
    <t>Муниципальное бюджетное общеобразовательное учреждение "Средняя общеобразовательная школа № 15"</t>
  </si>
  <si>
    <t>60702061020000101</t>
  </si>
  <si>
    <t>6МБ001000</t>
  </si>
  <si>
    <t>60702000000000007</t>
  </si>
  <si>
    <t>60702000000000010</t>
  </si>
  <si>
    <t>60702000000000014</t>
  </si>
  <si>
    <t>60702061027302001</t>
  </si>
  <si>
    <t>6ОБ001000</t>
  </si>
  <si>
    <t>60702000000000003</t>
  </si>
  <si>
    <t>2614</t>
  </si>
  <si>
    <t>2615</t>
  </si>
  <si>
    <t>2616</t>
  </si>
  <si>
    <t>224</t>
  </si>
  <si>
    <t>2617</t>
  </si>
  <si>
    <t>2618</t>
  </si>
  <si>
    <t>344</t>
  </si>
  <si>
    <t>2619</t>
  </si>
  <si>
    <t>853</t>
  </si>
  <si>
    <t>292</t>
  </si>
  <si>
    <t>2915</t>
  </si>
  <si>
    <t>гл.бухгалтер</t>
  </si>
  <si>
    <t>8(3955) 516635</t>
  </si>
  <si>
    <t>Директор</t>
  </si>
  <si>
    <t>МБОУ "СОШ № 15"</t>
  </si>
  <si>
    <t>Муниципальное бюджетное общеобразовательное учреждение "Средняя общеобразовательная Школа № 15"</t>
  </si>
  <si>
    <t>3801013656/380101001</t>
  </si>
  <si>
    <t>25703000</t>
  </si>
  <si>
    <t>Бюджет Ангарского городского округа</t>
  </si>
  <si>
    <t>УФК по Иркутской области (управление по экономике и финансам администрации Ангарского городского округа</t>
  </si>
  <si>
    <t>31339531</t>
  </si>
  <si>
    <t>706</t>
  </si>
  <si>
    <t>8(3955)516635</t>
  </si>
  <si>
    <t>266</t>
  </si>
  <si>
    <t>1) предоставление мер социальной поддержки многодетным и малоимущим семьям</t>
  </si>
  <si>
    <t>2) обеспечение бесплатным двухразовым питанием обучающихся с ограниченными возможностями здоровья</t>
  </si>
  <si>
    <t>6070206209S297602</t>
  </si>
  <si>
    <t>3) обеспечение бесплатным двухразовым питанием обучающихся с ограниченными возможностями здоровья</t>
  </si>
  <si>
    <t>2315</t>
  </si>
  <si>
    <t>2316</t>
  </si>
  <si>
    <t>предоставление мер социальной поддержки многодетным и малоимущим семьям</t>
  </si>
  <si>
    <t xml:space="preserve"> обеспечение бесплатным двухразовым питанием обучающихся с ограниченными возможностями здоровья</t>
  </si>
  <si>
    <t>Монтаж светильников</t>
  </si>
  <si>
    <t>обеспечение бесплатным двухразовым питанием обучающихся с ограниченными возможностями здоровья</t>
  </si>
  <si>
    <t>учебники</t>
  </si>
  <si>
    <t>бумага</t>
  </si>
  <si>
    <t>бланков документов об образовании</t>
  </si>
  <si>
    <t>канцелярия</t>
  </si>
  <si>
    <t>3. Оплата три дня за счет работодателя КОСГУ 266</t>
  </si>
  <si>
    <t>7. Увеличение стоимости прочих оборотных запасов (материалов) КОСГУ 349</t>
  </si>
  <si>
    <t>Гкал</t>
  </si>
  <si>
    <t>мебель учебная</t>
  </si>
  <si>
    <t>компьютерная техника</t>
  </si>
  <si>
    <t>главный бухгалтер</t>
  </si>
  <si>
    <t xml:space="preserve">    - аккарицидная обработка</t>
  </si>
  <si>
    <t>прочие земельные участки</t>
  </si>
  <si>
    <t>ВСЕГО</t>
  </si>
  <si>
    <t xml:space="preserve">предоставление мер социальной поддержки многодетным и малоимущим семьям </t>
  </si>
  <si>
    <t>обеспечение бесплатынм двухразовым питанием обучающихся с ограниченными возможностями здоровья</t>
  </si>
  <si>
    <t>Обеспечение питанием детей из многодетных и малоимущих семей, обучающихся в образовательных учреждениях</t>
  </si>
  <si>
    <t>Добровольные пожертвования остатки на начало финансового года</t>
  </si>
  <si>
    <t>Почтовые отправления</t>
  </si>
  <si>
    <t>Оплата абонентского ящика</t>
  </si>
  <si>
    <t>Услуги связи</t>
  </si>
  <si>
    <t>ремонт оборудования</t>
  </si>
  <si>
    <t>усл.</t>
  </si>
  <si>
    <t>заправка картриджей</t>
  </si>
  <si>
    <t>Подписка на периодическую печать</t>
  </si>
  <si>
    <t>шт</t>
  </si>
  <si>
    <t>Программное обеспечение</t>
  </si>
  <si>
    <t>Участие в конкурсах</t>
  </si>
  <si>
    <t>Приобретение ОС</t>
  </si>
  <si>
    <t>пени</t>
  </si>
  <si>
    <t>единица измерения</t>
  </si>
  <si>
    <t>Сумма исчисленного пени,  подлежащего уплате, руб</t>
  </si>
  <si>
    <t>Арендная плата</t>
  </si>
  <si>
    <t xml:space="preserve"> ед</t>
  </si>
  <si>
    <t>Приобретение строительных материалов</t>
  </si>
  <si>
    <t>в том числе:                                                    для текущего ремонта здания:</t>
  </si>
  <si>
    <t>Приобретение мягкого инвентаря</t>
  </si>
  <si>
    <t>в том числе:                                                   халаты для тех персонала</t>
  </si>
  <si>
    <t>Приобретение материальных запасов</t>
  </si>
  <si>
    <t>в том числе:                                                  моющие средства</t>
  </si>
  <si>
    <t>дезинфицирующие</t>
  </si>
  <si>
    <t>комплектующие для оборудования</t>
  </si>
  <si>
    <t>10. Увеличение стоимости строительных материалов КОСГУ 344</t>
  </si>
  <si>
    <t>канцтовары</t>
  </si>
  <si>
    <t>услуги по обучению на курсах повышения  подготовки и переподготовки специалистов</t>
  </si>
  <si>
    <t>в том числе по группам объъектов</t>
  </si>
  <si>
    <t>в том числе по группам:</t>
  </si>
  <si>
    <t>стройматериалы</t>
  </si>
  <si>
    <t>Приобретение материалов</t>
  </si>
  <si>
    <t>электропринадлежности</t>
  </si>
  <si>
    <t>моющие</t>
  </si>
  <si>
    <t>Доходы от сдачи в аренду муниципального имущества находящегося в оперативном управлении</t>
  </si>
  <si>
    <t>Доходы от сдачи в аренду муниципального имущества находящегося в оперативном управлении  остатки на начало года</t>
  </si>
  <si>
    <t>Возмещение коммунальных услуг и эксплуатационных расходов по договорам аренды и безвозмездного пользования остаток на начало года</t>
  </si>
  <si>
    <t>Реализация основных образовательных программ начального общего образования, основного общего образования, среднего общего образования</t>
  </si>
  <si>
    <t>60702064010000102</t>
  </si>
  <si>
    <t>6МБ101112</t>
  </si>
  <si>
    <t>ремонт, замена, государственная поверка, техническое обслуживание приборов учета, доукомплектация приборов учета тепловой энергии</t>
  </si>
  <si>
    <t>Приобретение оборотных запасов (материалов)</t>
  </si>
  <si>
    <t>обеспечение бесплатным питьевым молоком обучающихся 1-4 классов муниципальных общеобразовательных организаций</t>
  </si>
  <si>
    <t>метлы, лопаты</t>
  </si>
  <si>
    <t>посадочный материал (семена)</t>
  </si>
  <si>
    <t>60702062097318002</t>
  </si>
  <si>
    <t>обеспечение бесплатным двухразовым питанием детей - инвалидов</t>
  </si>
  <si>
    <t>2317</t>
  </si>
  <si>
    <t xml:space="preserve">              целевые субсидии (субсидии на иные цели)</t>
  </si>
  <si>
    <t>321</t>
  </si>
  <si>
    <t>263</t>
  </si>
  <si>
    <t>выплата компенсации стоимости бесплатного двухразового питания детям - инвалидам обучающихся на дому</t>
  </si>
  <si>
    <t>3. Коммунальные услуги КОСГУ 223</t>
  </si>
  <si>
    <t>4. Транспортные услуги КОСГУ 222</t>
  </si>
  <si>
    <t>5. Арендная плата за пользование имуществом КОСГУ 224</t>
  </si>
  <si>
    <t>6.  Работы, услуги по содержанию имущества КОСГУ 225</t>
  </si>
  <si>
    <t>7. Прочие работы, услуги КОСГУ 226</t>
  </si>
  <si>
    <t>8. Прочие расходы КОСГУ 292</t>
  </si>
  <si>
    <t>11.Увеличение стоимости мягкого инвентаря КОСГУ 345 остатки на начало года</t>
  </si>
  <si>
    <t>12. Увеличение стоимости прочих оборотных запасов (материалов) КОСГУ 346 остатки на начало года</t>
  </si>
  <si>
    <t>13. Увеличение стоимости строительных материалов КОСГУ 349</t>
  </si>
  <si>
    <t>2318</t>
  </si>
  <si>
    <t>1 чел.</t>
  </si>
  <si>
    <t>1419</t>
  </si>
  <si>
    <t>2319</t>
  </si>
  <si>
    <t>2320</t>
  </si>
  <si>
    <t>2321</t>
  </si>
  <si>
    <t>оснащение пунктов проведения Единого государственного экзамена и Основного государственного экзамена</t>
  </si>
  <si>
    <t>Средства обучения тетради прописи</t>
  </si>
  <si>
    <t>мультифоры</t>
  </si>
  <si>
    <t>заправка картириджей</t>
  </si>
  <si>
    <t>картриджи</t>
  </si>
  <si>
    <t>флеш-диск</t>
  </si>
  <si>
    <t>бесконтактный термометр</t>
  </si>
  <si>
    <t>обеззараживатель воздуха (облучатель рециркулятор)</t>
  </si>
  <si>
    <t>перчатки</t>
  </si>
  <si>
    <t>маски</t>
  </si>
  <si>
    <t>3*599,00 руб.</t>
  </si>
  <si>
    <t xml:space="preserve">2*9450,00руб. </t>
  </si>
  <si>
    <t>стационарный подавитель сотовых телефонов</t>
  </si>
  <si>
    <t>конверты</t>
  </si>
  <si>
    <t>4*16625,00 руб.</t>
  </si>
  <si>
    <t>1*15140,00 руб.</t>
  </si>
  <si>
    <t>2. Коммунальные услуги КОСГУ 223</t>
  </si>
  <si>
    <t>И.В.Хороших</t>
  </si>
  <si>
    <t>1420</t>
  </si>
  <si>
    <t>2322</t>
  </si>
  <si>
    <t>2323</t>
  </si>
  <si>
    <t>организацию временных рабочих мест для несовершеннолетних на базе образовательных учреждений</t>
  </si>
  <si>
    <t>2324</t>
  </si>
  <si>
    <t>1421</t>
  </si>
  <si>
    <t xml:space="preserve">обеспечение бесплатным питанием обучающихся 1-4 классов </t>
  </si>
  <si>
    <t>обеспечение бесплатным питанием обучающихся 1-4 классов</t>
  </si>
  <si>
    <t>60702000000000015</t>
  </si>
  <si>
    <t>6070206209L304102</t>
  </si>
  <si>
    <t>Возврат дебиторской задолженности  прошлых лет</t>
  </si>
  <si>
    <t>6ОБ000000</t>
  </si>
  <si>
    <t>2325</t>
  </si>
  <si>
    <t>Доходы от компенсации затрат</t>
  </si>
  <si>
    <t>2326</t>
  </si>
  <si>
    <t>2327</t>
  </si>
  <si>
    <t>классное руководство</t>
  </si>
  <si>
    <t>классное руководтство</t>
  </si>
  <si>
    <t>30,2%</t>
  </si>
  <si>
    <t>директор</t>
  </si>
  <si>
    <t>6МБ101106</t>
  </si>
  <si>
    <t>2328</t>
  </si>
  <si>
    <t>обучение специалистов</t>
  </si>
  <si>
    <t>17. Код субсидии _6МБ101106_ обучение специалстов</t>
  </si>
  <si>
    <t>обучение специалистов (гигиеническое обучение, обучение по охране труда и прочее</t>
  </si>
  <si>
    <t>1чел*3000,00</t>
  </si>
  <si>
    <t>целевые субсидии (субсидии на иные цели), из них</t>
  </si>
  <si>
    <t xml:space="preserve">         4) обеспечение бесплатным  питьевым   молоком обучающихся   1-4 классов муниципальных общеобразовательных организаций</t>
  </si>
  <si>
    <t>247</t>
  </si>
  <si>
    <t>Школа первоклассника</t>
  </si>
  <si>
    <t>Робототехника</t>
  </si>
  <si>
    <t>Пособия</t>
  </si>
  <si>
    <t>61004062097305002</t>
  </si>
  <si>
    <t>60702061025303102</t>
  </si>
  <si>
    <t>61004062097319002</t>
  </si>
  <si>
    <t>6ОБ101114</t>
  </si>
  <si>
    <t xml:space="preserve">обеспечение бесплатным питанием обучающихся, пребывающих на полном государственном обеспечении </t>
  </si>
  <si>
    <t>6МБ101114</t>
  </si>
  <si>
    <t>2115</t>
  </si>
  <si>
    <t>2116</t>
  </si>
  <si>
    <t>6МБ101116</t>
  </si>
  <si>
    <t>2620</t>
  </si>
  <si>
    <t>приобретение грамот</t>
  </si>
  <si>
    <t>Испытания малых архитектурных  форм</t>
  </si>
  <si>
    <t>Поверка приборов учета тепловой энергии</t>
  </si>
  <si>
    <t>1422</t>
  </si>
  <si>
    <t>1423</t>
  </si>
  <si>
    <t>1424</t>
  </si>
  <si>
    <t>2312</t>
  </si>
  <si>
    <t>2329</t>
  </si>
  <si>
    <t>1425</t>
  </si>
  <si>
    <t>607007062030000102</t>
  </si>
  <si>
    <t>60707062030000102</t>
  </si>
  <si>
    <t>60702000000000008</t>
  </si>
  <si>
    <t>Н.К.Тараненко</t>
  </si>
  <si>
    <t>12. Увеличение стоимости прочих оборотных запасов КОСГУ 346</t>
  </si>
  <si>
    <t>Моющие, дезинфицирующие средства</t>
  </si>
  <si>
    <t>руб.</t>
  </si>
  <si>
    <t>6070206210S295702</t>
  </si>
  <si>
    <t>1) обеспечение бесплатным двухразовым питанием детей - инвалидов</t>
  </si>
  <si>
    <t>доходы от оказания платных услуг</t>
  </si>
  <si>
    <t>6ОБ101103</t>
  </si>
  <si>
    <t xml:space="preserve">  6) обеспечение бесплатным питанием обучающихся 1-4 классов</t>
  </si>
  <si>
    <t xml:space="preserve">  7) обеспечение бесплатным питанием обучающихся 1-4 классов</t>
  </si>
  <si>
    <t xml:space="preserve">  8) обеспечение бесплатным питанием обучающихся 1-4 классов</t>
  </si>
  <si>
    <t>24</t>
  </si>
  <si>
    <t>Учебники</t>
  </si>
  <si>
    <t xml:space="preserve">
возврат в бюджет средств субсидии</t>
  </si>
  <si>
    <t>4020</t>
  </si>
  <si>
    <t>4030</t>
  </si>
  <si>
    <t>4040</t>
  </si>
  <si>
    <t>4050</t>
  </si>
  <si>
    <t>4060</t>
  </si>
  <si>
    <t>4070</t>
  </si>
  <si>
    <t>4080</t>
  </si>
  <si>
    <t>6МБ101169</t>
  </si>
  <si>
    <t>10) обеспечение бесплатным питанием обучающихся 1-4 классов</t>
  </si>
  <si>
    <t>7. Код субсидии _6МБ101169_ оснащение пунктов проведения Единого государственного экзамена и Основного государственного экзамена</t>
  </si>
  <si>
    <t>70*600,00 руб</t>
  </si>
  <si>
    <t>Металлоискатель</t>
  </si>
  <si>
    <t>Ноутбук</t>
  </si>
  <si>
    <t>1*2500,00 руб</t>
  </si>
  <si>
    <t>1*34999,00 руб.</t>
  </si>
  <si>
    <t>гигиеничекие принадлежности (полотенца, туалетная бумага, и пр)</t>
  </si>
  <si>
    <t>1*3349 руб.</t>
  </si>
  <si>
    <t>90*470 руб.</t>
  </si>
  <si>
    <t xml:space="preserve">2*330руб. </t>
  </si>
  <si>
    <t>20*290,00 руб.</t>
  </si>
  <si>
    <t>50*60,00 руб.</t>
  </si>
  <si>
    <t>12*800,00 руб.</t>
  </si>
  <si>
    <t>4*490,00 руб.</t>
  </si>
  <si>
    <t>27*77,00 руб                                                                                             50*7,55 руб</t>
  </si>
  <si>
    <t>134</t>
  </si>
  <si>
    <t>852</t>
  </si>
  <si>
    <t>5) мероприятия по антитеррористической безопасности</t>
  </si>
  <si>
    <t>4) мероприятия по антитеррористической безопасности</t>
  </si>
  <si>
    <t>6МБ101174</t>
  </si>
  <si>
    <t>8. Код субсидии _6МБ101174_ организацию временных рабочих мест для несовершеннолетних на базе образовательных учреждений</t>
  </si>
  <si>
    <t>14) организация временных рабочих мест для несовершеннолетних на базе образовательных учреждений</t>
  </si>
  <si>
    <t>30 чел.</t>
  </si>
  <si>
    <t>15) обучение специалистов (гигиеническое обучение, обучение по охране труда и прочее)</t>
  </si>
  <si>
    <t>1426</t>
  </si>
  <si>
    <t>60702063020000102</t>
  </si>
  <si>
    <t>6МБ101172</t>
  </si>
  <si>
    <t>2332</t>
  </si>
  <si>
    <t>243</t>
  </si>
  <si>
    <t>16) капитальный ремонт ( том числе проектно-сметная документация)</t>
  </si>
  <si>
    <t>1427</t>
  </si>
  <si>
    <t>607023064010000102</t>
  </si>
  <si>
    <t>2333</t>
  </si>
  <si>
    <t>капитальный ремонт ( в том числе проектно-сметная документация)</t>
  </si>
  <si>
    <t>лабораторное оборудование</t>
  </si>
  <si>
    <t>запчасти к оргтехнике</t>
  </si>
  <si>
    <t>139</t>
  </si>
  <si>
    <t>обучение специалиств(гигиеническое обучение, обучение по охране труда и прочее)</t>
  </si>
  <si>
    <t xml:space="preserve">обучение специалистов </t>
  </si>
  <si>
    <t>11) обеспечение бесплатным питанием обучающихся 1-4 классов</t>
  </si>
  <si>
    <t>6070205101S294902</t>
  </si>
  <si>
    <t xml:space="preserve">6) оснащение пунктов проведения Единого государственного экзамена и Основного государственного экзамена </t>
  </si>
  <si>
    <t>7) обеспечение бесплатным  питьевым   молоком обучающихся   1-4 классов муниципальных общеобразовательных организаций</t>
  </si>
  <si>
    <t>8) обеспечение бесплатным  питьевым   молоком обучающихся      1-4 классов муниципальных общеобразовательных организаций</t>
  </si>
  <si>
    <t>9) обеспечение бесплатным двухразовым питанием детей - инвалидов</t>
  </si>
  <si>
    <t>12) обеспечение бесплатным питанием обучающихся 1-4 классов</t>
  </si>
  <si>
    <t>6ОБ101117</t>
  </si>
  <si>
    <t>6МБ101117</t>
  </si>
  <si>
    <t>10*50,00 руб.</t>
  </si>
  <si>
    <t>мышь</t>
  </si>
  <si>
    <t>диски CD/RW</t>
  </si>
  <si>
    <t>USB-флеш накопители</t>
  </si>
  <si>
    <t>параллельный телефон</t>
  </si>
  <si>
    <t>Плата за негативное воздействие на работу</t>
  </si>
  <si>
    <r>
      <t>м</t>
    </r>
    <r>
      <rPr>
        <vertAlign val="superscript"/>
        <sz val="12"/>
        <color indexed="8"/>
        <rFont val="Times New Roman"/>
        <family val="1"/>
        <charset val="204"/>
      </rPr>
      <t>4</t>
    </r>
    <r>
      <rPr>
        <sz val="11"/>
        <color indexed="8"/>
        <rFont val="Calibri"/>
        <family val="2"/>
        <charset val="204"/>
      </rPr>
      <t/>
    </r>
  </si>
  <si>
    <t>5 чел.</t>
  </si>
  <si>
    <t>канцелярские товары</t>
  </si>
  <si>
    <t>14*200,00 руб.</t>
  </si>
  <si>
    <t>350*30,80 руб.</t>
  </si>
  <si>
    <t>2311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</si>
</sst>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0000000"/>
    <numFmt numFmtId="166" formatCode="0.0"/>
  </numFmts>
  <fonts count="67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7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b/>
      <i/>
      <sz val="7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7"/>
      <name val="Arial Narrow"/>
      <family val="2"/>
      <charset val="204"/>
    </font>
    <font>
      <sz val="8"/>
      <name val="Arial Narrow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vertAlign val="superscript"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2"/>
      <color indexed="8"/>
      <name val="Arial"/>
      <family val="2"/>
      <charset val="204"/>
    </font>
    <font>
      <b/>
      <i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8"/>
      <color indexed="10"/>
      <name val="Times New Roman"/>
      <family val="1"/>
      <charset val="204"/>
    </font>
    <font>
      <i/>
      <sz val="10"/>
      <color indexed="8"/>
      <name val="Calibri"/>
      <family val="2"/>
      <charset val="204"/>
    </font>
    <font>
      <sz val="8"/>
      <name val="Arial Cyr"/>
      <charset val="204"/>
    </font>
    <font>
      <sz val="12"/>
      <color indexed="10"/>
      <name val="Times New Roman"/>
      <family val="1"/>
      <charset val="204"/>
    </font>
    <font>
      <b/>
      <i/>
      <u/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4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9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/>
      <right/>
      <top style="mediumDashDot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/>
      <top/>
      <bottom style="mediumDashDotDot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 style="mediumDashDotDot">
        <color indexed="64"/>
      </right>
      <top/>
      <bottom style="mediumDashDotDot">
        <color indexed="64"/>
      </bottom>
      <diagonal/>
    </border>
    <border>
      <left/>
      <right/>
      <top style="mediumDashDotDot">
        <color indexed="64"/>
      </top>
      <bottom/>
      <diagonal/>
    </border>
    <border>
      <left/>
      <right style="mediumDashDotDot">
        <color indexed="64"/>
      </right>
      <top style="mediumDashDotDot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DashDotDot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DashDot">
        <color indexed="64"/>
      </left>
      <right/>
      <top style="thin">
        <color indexed="64"/>
      </top>
      <bottom/>
      <diagonal/>
    </border>
    <border>
      <left/>
      <right style="mediumDashDot">
        <color indexed="64"/>
      </right>
      <top style="thin">
        <color indexed="64"/>
      </top>
      <bottom/>
      <diagonal/>
    </border>
    <border>
      <left style="mediumDashDot">
        <color indexed="64"/>
      </left>
      <right/>
      <top/>
      <bottom style="thin">
        <color indexed="64"/>
      </bottom>
      <diagonal/>
    </border>
    <border>
      <left/>
      <right style="mediumDashDot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DotDot">
        <color indexed="64"/>
      </left>
      <right/>
      <top style="mediumDashDotDot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5">
    <xf numFmtId="0" fontId="0" fillId="0" borderId="0"/>
    <xf numFmtId="0" fontId="20" fillId="9" borderId="0" applyNumberFormat="0" applyBorder="0" applyAlignment="0" applyProtection="0"/>
    <xf numFmtId="0" fontId="20" fillId="11" borderId="0" applyNumberFormat="0" applyBorder="0" applyAlignment="0" applyProtection="0"/>
    <xf numFmtId="0" fontId="20" fillId="8" borderId="0" applyNumberFormat="0" applyBorder="0" applyAlignment="0" applyProtection="0"/>
    <xf numFmtId="0" fontId="20" fillId="13" borderId="0" applyNumberFormat="0" applyBorder="0" applyAlignment="0" applyProtection="0"/>
    <xf numFmtId="0" fontId="20" fillId="7" borderId="0" applyNumberFormat="0" applyBorder="0" applyAlignment="0" applyProtection="0"/>
    <xf numFmtId="0" fontId="20" fillId="10" borderId="0" applyNumberFormat="0" applyBorder="0" applyAlignment="0" applyProtection="0"/>
    <xf numFmtId="0" fontId="21" fillId="2" borderId="1" applyNumberFormat="0" applyAlignment="0" applyProtection="0"/>
    <xf numFmtId="0" fontId="22" fillId="5" borderId="2" applyNumberFormat="0" applyAlignment="0" applyProtection="0"/>
    <xf numFmtId="0" fontId="23" fillId="5" borderId="1" applyNumberFormat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12" borderId="7" applyNumberFormat="0" applyAlignment="0" applyProtection="0"/>
    <xf numFmtId="0" fontId="29" fillId="0" borderId="0" applyNumberFormat="0" applyFill="0" applyBorder="0" applyAlignment="0" applyProtection="0"/>
    <xf numFmtId="0" fontId="30" fillId="6" borderId="0" applyNumberFormat="0" applyBorder="0" applyAlignment="0" applyProtection="0"/>
    <xf numFmtId="0" fontId="66" fillId="0" borderId="0"/>
    <xf numFmtId="0" fontId="31" fillId="14" borderId="0" applyNumberFormat="0" applyBorder="0" applyAlignment="0" applyProtection="0"/>
    <xf numFmtId="0" fontId="32" fillId="0" borderId="0" applyNumberFormat="0" applyFill="0" applyBorder="0" applyAlignment="0" applyProtection="0"/>
    <xf numFmtId="0" fontId="7" fillId="3" borderId="8" applyNumberFormat="0" applyFont="0" applyAlignment="0" applyProtection="0"/>
    <xf numFmtId="0" fontId="33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4" borderId="0" applyNumberFormat="0" applyBorder="0" applyAlignment="0" applyProtection="0"/>
  </cellStyleXfs>
  <cellXfs count="778">
    <xf numFmtId="0" fontId="0" fillId="0" borderId="0" xfId="0"/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right"/>
    </xf>
    <xf numFmtId="0" fontId="6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center" vertical="top"/>
    </xf>
    <xf numFmtId="0" fontId="2" fillId="0" borderId="10" xfId="0" applyNumberFormat="1" applyFont="1" applyBorder="1" applyAlignment="1">
      <alignment horizontal="left"/>
    </xf>
    <xf numFmtId="0" fontId="2" fillId="0" borderId="11" xfId="0" applyNumberFormat="1" applyFont="1" applyBorder="1" applyAlignment="1">
      <alignment horizontal="left"/>
    </xf>
    <xf numFmtId="0" fontId="4" fillId="0" borderId="12" xfId="0" applyNumberFormat="1" applyFont="1" applyBorder="1" applyAlignment="1">
      <alignment horizontal="center" vertical="top"/>
    </xf>
    <xf numFmtId="0" fontId="4" fillId="0" borderId="13" xfId="0" applyNumberFormat="1" applyFont="1" applyBorder="1" applyAlignment="1">
      <alignment horizontal="center" vertical="top"/>
    </xf>
    <xf numFmtId="0" fontId="2" fillId="0" borderId="12" xfId="0" applyNumberFormat="1" applyFont="1" applyBorder="1" applyAlignment="1">
      <alignment horizontal="left"/>
    </xf>
    <xf numFmtId="0" fontId="2" fillId="0" borderId="13" xfId="0" applyNumberFormat="1" applyFont="1" applyBorder="1" applyAlignment="1">
      <alignment horizontal="left"/>
    </xf>
    <xf numFmtId="0" fontId="2" fillId="0" borderId="14" xfId="0" applyNumberFormat="1" applyFont="1" applyBorder="1" applyAlignment="1">
      <alignment horizontal="left"/>
    </xf>
    <xf numFmtId="0" fontId="2" fillId="0" borderId="15" xfId="0" applyNumberFormat="1" applyFont="1" applyBorder="1" applyAlignment="1">
      <alignment horizontal="left"/>
    </xf>
    <xf numFmtId="0" fontId="2" fillId="0" borderId="16" xfId="0" applyNumberFormat="1" applyFont="1" applyBorder="1" applyAlignment="1">
      <alignment horizontal="left"/>
    </xf>
    <xf numFmtId="0" fontId="2" fillId="0" borderId="17" xfId="0" applyNumberFormat="1" applyFont="1" applyBorder="1" applyAlignment="1">
      <alignment horizontal="left"/>
    </xf>
    <xf numFmtId="49" fontId="2" fillId="0" borderId="18" xfId="0" applyNumberFormat="1" applyFont="1" applyBorder="1" applyAlignment="1">
      <alignment horizontal="center" vertical="top"/>
    </xf>
    <xf numFmtId="49" fontId="2" fillId="0" borderId="19" xfId="0" applyNumberFormat="1" applyFont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0" fontId="12" fillId="0" borderId="0" xfId="0" applyNumberFormat="1" applyFont="1" applyBorder="1" applyAlignment="1">
      <alignment horizontal="left"/>
    </xf>
    <xf numFmtId="0" fontId="13" fillId="0" borderId="0" xfId="0" applyNumberFormat="1" applyFont="1" applyBorder="1" applyAlignment="1">
      <alignment horizontal="left"/>
    </xf>
    <xf numFmtId="0" fontId="13" fillId="0" borderId="0" xfId="0" applyNumberFormat="1" applyFont="1" applyBorder="1" applyAlignment="1">
      <alignment horizontal="right"/>
    </xf>
    <xf numFmtId="0" fontId="13" fillId="0" borderId="0" xfId="0" applyNumberFormat="1" applyFont="1" applyBorder="1" applyAlignment="1">
      <alignment horizontal="center"/>
    </xf>
    <xf numFmtId="0" fontId="13" fillId="0" borderId="0" xfId="0" applyNumberFormat="1" applyFont="1" applyBorder="1" applyAlignment="1">
      <alignment horizontal="left" wrapText="1"/>
    </xf>
    <xf numFmtId="0" fontId="14" fillId="0" borderId="0" xfId="0" applyNumberFormat="1" applyFont="1" applyBorder="1" applyAlignment="1">
      <alignment horizontal="left"/>
    </xf>
    <xf numFmtId="0" fontId="16" fillId="0" borderId="0" xfId="0" applyNumberFormat="1" applyFont="1" applyFill="1" applyBorder="1" applyAlignment="1">
      <alignment horizontal="left"/>
    </xf>
    <xf numFmtId="0" fontId="16" fillId="0" borderId="0" xfId="0" applyNumberFormat="1" applyFont="1" applyBorder="1" applyAlignment="1">
      <alignment horizontal="left"/>
    </xf>
    <xf numFmtId="0" fontId="16" fillId="0" borderId="0" xfId="0" applyNumberFormat="1" applyFont="1" applyBorder="1" applyAlignment="1">
      <alignment horizontal="left" vertical="center"/>
    </xf>
    <xf numFmtId="0" fontId="13" fillId="0" borderId="0" xfId="0" applyNumberFormat="1" applyFont="1" applyBorder="1" applyAlignment="1">
      <alignment horizontal="left" vertical="center"/>
    </xf>
    <xf numFmtId="0" fontId="13" fillId="0" borderId="0" xfId="0" applyNumberFormat="1" applyFont="1" applyBorder="1" applyAlignment="1">
      <alignment horizontal="right" vertical="center"/>
    </xf>
    <xf numFmtId="0" fontId="17" fillId="0" borderId="0" xfId="0" applyNumberFormat="1" applyFont="1" applyBorder="1" applyAlignment="1">
      <alignment horizontal="left"/>
    </xf>
    <xf numFmtId="0" fontId="18" fillId="0" borderId="0" xfId="0" applyNumberFormat="1" applyFont="1" applyBorder="1" applyAlignment="1">
      <alignment horizontal="left"/>
    </xf>
    <xf numFmtId="0" fontId="13" fillId="0" borderId="0" xfId="0" applyNumberFormat="1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left" vertical="center"/>
    </xf>
    <xf numFmtId="0" fontId="12" fillId="0" borderId="0" xfId="0" applyNumberFormat="1" applyFont="1" applyBorder="1" applyAlignment="1">
      <alignment horizontal="right" vertical="center"/>
    </xf>
    <xf numFmtId="49" fontId="12" fillId="0" borderId="0" xfId="0" applyNumberFormat="1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0" fontId="13" fillId="0" borderId="0" xfId="0" applyNumberFormat="1" applyFont="1" applyBorder="1" applyAlignment="1">
      <alignment horizontal="left" vertical="top"/>
    </xf>
    <xf numFmtId="0" fontId="13" fillId="0" borderId="21" xfId="0" applyNumberFormat="1" applyFont="1" applyBorder="1" applyAlignment="1">
      <alignment horizontal="left" vertical="top"/>
    </xf>
    <xf numFmtId="0" fontId="13" fillId="0" borderId="22" xfId="0" applyNumberFormat="1" applyFont="1" applyBorder="1" applyAlignment="1">
      <alignment horizontal="left" vertical="top"/>
    </xf>
    <xf numFmtId="0" fontId="13" fillId="0" borderId="23" xfId="0" applyNumberFormat="1" applyFont="1" applyBorder="1" applyAlignment="1">
      <alignment horizontal="left" vertical="top"/>
    </xf>
    <xf numFmtId="0" fontId="13" fillId="0" borderId="24" xfId="0" applyNumberFormat="1" applyFont="1" applyBorder="1" applyAlignment="1">
      <alignment horizontal="left"/>
    </xf>
    <xf numFmtId="0" fontId="12" fillId="0" borderId="0" xfId="0" applyNumberFormat="1" applyFont="1" applyBorder="1" applyAlignment="1">
      <alignment horizontal="left" vertical="top"/>
    </xf>
    <xf numFmtId="0" fontId="12" fillId="0" borderId="25" xfId="0" applyNumberFormat="1" applyFont="1" applyBorder="1" applyAlignment="1">
      <alignment horizontal="left"/>
    </xf>
    <xf numFmtId="0" fontId="12" fillId="0" borderId="26" xfId="0" applyNumberFormat="1" applyFont="1" applyBorder="1" applyAlignment="1">
      <alignment horizontal="left"/>
    </xf>
    <xf numFmtId="0" fontId="12" fillId="0" borderId="27" xfId="0" applyNumberFormat="1" applyFont="1" applyBorder="1" applyAlignment="1">
      <alignment horizontal="left"/>
    </xf>
    <xf numFmtId="0" fontId="16" fillId="0" borderId="0" xfId="0" applyNumberFormat="1" applyFont="1" applyBorder="1" applyAlignment="1">
      <alignment horizontal="right"/>
    </xf>
    <xf numFmtId="0" fontId="12" fillId="0" borderId="0" xfId="0" applyNumberFormat="1" applyFont="1" applyBorder="1" applyAlignment="1">
      <alignment horizontal="center" vertical="top"/>
    </xf>
    <xf numFmtId="0" fontId="19" fillId="0" borderId="28" xfId="0" applyNumberFormat="1" applyFont="1" applyBorder="1" applyAlignment="1">
      <alignment horizontal="center"/>
    </xf>
    <xf numFmtId="0" fontId="19" fillId="0" borderId="29" xfId="0" applyNumberFormat="1" applyFont="1" applyBorder="1" applyAlignment="1">
      <alignment horizontal="center"/>
    </xf>
    <xf numFmtId="0" fontId="19" fillId="0" borderId="0" xfId="0" applyNumberFormat="1" applyFont="1" applyBorder="1" applyAlignment="1">
      <alignment horizontal="center"/>
    </xf>
    <xf numFmtId="0" fontId="19" fillId="0" borderId="24" xfId="0" applyNumberFormat="1" applyFont="1" applyBorder="1" applyAlignment="1">
      <alignment horizontal="center"/>
    </xf>
    <xf numFmtId="0" fontId="13" fillId="0" borderId="0" xfId="0" applyNumberFormat="1" applyFont="1" applyBorder="1" applyAlignment="1">
      <alignment horizontal="center" vertical="top"/>
    </xf>
    <xf numFmtId="0" fontId="13" fillId="0" borderId="30" xfId="0" applyNumberFormat="1" applyFont="1" applyBorder="1" applyAlignment="1">
      <alignment horizontal="left"/>
    </xf>
    <xf numFmtId="0" fontId="13" fillId="0" borderId="31" xfId="0" applyNumberFormat="1" applyFont="1" applyBorder="1" applyAlignment="1">
      <alignment horizontal="left"/>
    </xf>
    <xf numFmtId="0" fontId="17" fillId="0" borderId="32" xfId="0" applyNumberFormat="1" applyFont="1" applyBorder="1" applyAlignment="1">
      <alignment horizontal="left"/>
    </xf>
    <xf numFmtId="0" fontId="44" fillId="0" borderId="0" xfId="18" applyFont="1"/>
    <xf numFmtId="0" fontId="45" fillId="0" borderId="0" xfId="18" applyFont="1"/>
    <xf numFmtId="0" fontId="45" fillId="15" borderId="0" xfId="18" applyFont="1" applyFill="1"/>
    <xf numFmtId="0" fontId="46" fillId="16" borderId="19" xfId="18" applyFont="1" applyFill="1" applyBorder="1" applyAlignment="1">
      <alignment horizontal="center" vertical="center" wrapText="1"/>
    </xf>
    <xf numFmtId="0" fontId="47" fillId="0" borderId="0" xfId="18" applyFont="1"/>
    <xf numFmtId="0" fontId="45" fillId="16" borderId="19" xfId="18" applyFont="1" applyFill="1" applyBorder="1" applyAlignment="1">
      <alignment horizontal="center" vertical="center" wrapText="1"/>
    </xf>
    <xf numFmtId="0" fontId="45" fillId="0" borderId="19" xfId="18" applyFont="1" applyBorder="1" applyAlignment="1">
      <alignment wrapText="1"/>
    </xf>
    <xf numFmtId="0" fontId="45" fillId="0" borderId="19" xfId="18" applyFont="1" applyBorder="1" applyAlignment="1">
      <alignment horizontal="center" wrapText="1"/>
    </xf>
    <xf numFmtId="3" fontId="11" fillId="0" borderId="19" xfId="18" applyNumberFormat="1" applyFont="1" applyBorder="1" applyAlignment="1">
      <alignment horizontal="center" wrapText="1"/>
    </xf>
    <xf numFmtId="4" fontId="11" fillId="0" borderId="19" xfId="18" applyNumberFormat="1" applyFont="1" applyBorder="1" applyAlignment="1">
      <alignment horizontal="center" wrapText="1"/>
    </xf>
    <xf numFmtId="3" fontId="48" fillId="15" borderId="19" xfId="18" applyNumberFormat="1" applyFont="1" applyFill="1" applyBorder="1"/>
    <xf numFmtId="165" fontId="45" fillId="0" borderId="19" xfId="18" applyNumberFormat="1" applyFont="1" applyBorder="1"/>
    <xf numFmtId="4" fontId="38" fillId="0" borderId="19" xfId="18" applyNumberFormat="1" applyFont="1" applyBorder="1" applyAlignment="1">
      <alignment wrapText="1"/>
    </xf>
    <xf numFmtId="0" fontId="45" fillId="0" borderId="19" xfId="18" applyFont="1" applyBorder="1" applyAlignment="1">
      <alignment horizontal="center"/>
    </xf>
    <xf numFmtId="4" fontId="45" fillId="17" borderId="19" xfId="18" applyNumberFormat="1" applyFont="1" applyFill="1" applyBorder="1"/>
    <xf numFmtId="0" fontId="45" fillId="0" borderId="19" xfId="18" applyFont="1" applyBorder="1"/>
    <xf numFmtId="4" fontId="49" fillId="17" borderId="19" xfId="18" applyNumberFormat="1" applyFont="1" applyFill="1" applyBorder="1" applyAlignment="1"/>
    <xf numFmtId="0" fontId="46" fillId="0" borderId="33" xfId="18" applyFont="1" applyBorder="1" applyAlignment="1">
      <alignment horizontal="left" wrapText="1"/>
    </xf>
    <xf numFmtId="0" fontId="50" fillId="16" borderId="33" xfId="18" applyFont="1" applyFill="1" applyBorder="1" applyAlignment="1">
      <alignment horizontal="center" vertical="center" wrapText="1"/>
    </xf>
    <xf numFmtId="0" fontId="51" fillId="0" borderId="0" xfId="18" applyFont="1"/>
    <xf numFmtId="0" fontId="51" fillId="16" borderId="19" xfId="18" applyFont="1" applyFill="1" applyBorder="1" applyAlignment="1">
      <alignment horizontal="center" vertical="center" wrapText="1"/>
    </xf>
    <xf numFmtId="0" fontId="38" fillId="0" borderId="33" xfId="18" applyFont="1" applyBorder="1" applyAlignment="1">
      <alignment horizontal="center" vertical="center" wrapText="1"/>
    </xf>
    <xf numFmtId="4" fontId="45" fillId="17" borderId="19" xfId="18" applyNumberFormat="1" applyFont="1" applyFill="1" applyBorder="1" applyAlignment="1">
      <alignment horizontal="right"/>
    </xf>
    <xf numFmtId="0" fontId="49" fillId="17" borderId="33" xfId="18" applyFont="1" applyFill="1" applyBorder="1" applyAlignment="1">
      <alignment horizontal="right" vertical="center"/>
    </xf>
    <xf numFmtId="0" fontId="49" fillId="17" borderId="34" xfId="18" applyFont="1" applyFill="1" applyBorder="1" applyAlignment="1">
      <alignment horizontal="right" vertical="center"/>
    </xf>
    <xf numFmtId="0" fontId="50" fillId="16" borderId="34" xfId="18" applyFont="1" applyFill="1" applyBorder="1" applyAlignment="1">
      <alignment horizontal="center" vertical="center" wrapText="1"/>
    </xf>
    <xf numFmtId="0" fontId="46" fillId="16" borderId="33" xfId="18" applyFont="1" applyFill="1" applyBorder="1" applyAlignment="1">
      <alignment horizontal="center" vertical="center" wrapText="1"/>
    </xf>
    <xf numFmtId="0" fontId="47" fillId="0" borderId="33" xfId="18" applyFont="1" applyBorder="1" applyAlignment="1">
      <alignment horizontal="left" wrapText="1"/>
    </xf>
    <xf numFmtId="0" fontId="51" fillId="16" borderId="34" xfId="18" applyFont="1" applyFill="1" applyBorder="1" applyAlignment="1">
      <alignment horizontal="center" vertical="center" wrapText="1"/>
    </xf>
    <xf numFmtId="0" fontId="51" fillId="16" borderId="33" xfId="18" applyFont="1" applyFill="1" applyBorder="1" applyAlignment="1">
      <alignment horizontal="center" vertical="center" wrapText="1"/>
    </xf>
    <xf numFmtId="0" fontId="52" fillId="0" borderId="19" xfId="18" applyFont="1" applyBorder="1" applyAlignment="1">
      <alignment wrapText="1"/>
    </xf>
    <xf numFmtId="0" fontId="52" fillId="0" borderId="19" xfId="18" applyFont="1" applyBorder="1" applyAlignment="1">
      <alignment horizontal="center" wrapText="1"/>
    </xf>
    <xf numFmtId="0" fontId="39" fillId="0" borderId="33" xfId="18" applyFont="1" applyBorder="1" applyAlignment="1">
      <alignment horizontal="center" wrapText="1"/>
    </xf>
    <xf numFmtId="4" fontId="39" fillId="0" borderId="33" xfId="18" applyNumberFormat="1" applyFont="1" applyBorder="1" applyAlignment="1">
      <alignment horizontal="center" wrapText="1"/>
    </xf>
    <xf numFmtId="4" fontId="52" fillId="17" borderId="19" xfId="18" applyNumberFormat="1" applyFont="1" applyFill="1" applyBorder="1"/>
    <xf numFmtId="0" fontId="52" fillId="0" borderId="0" xfId="18" applyFont="1"/>
    <xf numFmtId="4" fontId="38" fillId="0" borderId="33" xfId="18" applyNumberFormat="1" applyFont="1" applyBorder="1" applyAlignment="1">
      <alignment horizontal="center" wrapText="1"/>
    </xf>
    <xf numFmtId="0" fontId="46" fillId="16" borderId="19" xfId="18" applyFont="1" applyFill="1" applyBorder="1" applyAlignment="1">
      <alignment horizontal="left" vertical="center" wrapText="1"/>
    </xf>
    <xf numFmtId="0" fontId="51" fillId="0" borderId="33" xfId="18" applyFont="1" applyBorder="1" applyAlignment="1">
      <alignment horizontal="center" wrapText="1"/>
    </xf>
    <xf numFmtId="0" fontId="51" fillId="0" borderId="0" xfId="18" applyFont="1" applyAlignment="1">
      <alignment horizontal="center"/>
    </xf>
    <xf numFmtId="0" fontId="38" fillId="0" borderId="19" xfId="18" applyFont="1" applyBorder="1" applyAlignment="1">
      <alignment horizontal="center" vertical="center" wrapText="1"/>
    </xf>
    <xf numFmtId="2" fontId="45" fillId="0" borderId="19" xfId="18" applyNumberFormat="1" applyFont="1" applyBorder="1"/>
    <xf numFmtId="0" fontId="45" fillId="0" borderId="33" xfId="18" applyFont="1" applyBorder="1" applyAlignment="1">
      <alignment horizontal="center" wrapText="1"/>
    </xf>
    <xf numFmtId="4" fontId="49" fillId="17" borderId="19" xfId="18" applyNumberFormat="1" applyFont="1" applyFill="1" applyBorder="1"/>
    <xf numFmtId="2" fontId="45" fillId="0" borderId="19" xfId="18" applyNumberFormat="1" applyFont="1" applyBorder="1" applyAlignment="1">
      <alignment horizontal="center"/>
    </xf>
    <xf numFmtId="0" fontId="38" fillId="0" borderId="33" xfId="18" applyFont="1" applyBorder="1" applyAlignment="1">
      <alignment horizontal="center" wrapText="1"/>
    </xf>
    <xf numFmtId="2" fontId="52" fillId="0" borderId="19" xfId="18" applyNumberFormat="1" applyFont="1" applyBorder="1" applyAlignment="1">
      <alignment horizontal="center"/>
    </xf>
    <xf numFmtId="16" fontId="45" fillId="0" borderId="19" xfId="18" applyNumberFormat="1" applyFont="1" applyBorder="1" applyAlignment="1">
      <alignment horizontal="center" wrapText="1"/>
    </xf>
    <xf numFmtId="0" fontId="49" fillId="0" borderId="33" xfId="18" applyFont="1" applyBorder="1" applyAlignment="1">
      <alignment horizontal="left" wrapText="1"/>
    </xf>
    <xf numFmtId="0" fontId="52" fillId="16" borderId="34" xfId="18" applyFont="1" applyFill="1" applyBorder="1" applyAlignment="1">
      <alignment horizontal="center" vertical="center" wrapText="1"/>
    </xf>
    <xf numFmtId="0" fontId="49" fillId="16" borderId="19" xfId="18" applyFont="1" applyFill="1" applyBorder="1" applyAlignment="1">
      <alignment horizontal="center" vertical="center" wrapText="1"/>
    </xf>
    <xf numFmtId="0" fontId="53" fillId="0" borderId="33" xfId="18" applyFont="1" applyBorder="1" applyAlignment="1">
      <alignment horizontal="left" wrapText="1"/>
    </xf>
    <xf numFmtId="0" fontId="45" fillId="16" borderId="34" xfId="18" applyFont="1" applyFill="1" applyBorder="1" applyAlignment="1">
      <alignment horizontal="center" vertical="center" wrapText="1"/>
    </xf>
    <xf numFmtId="0" fontId="39" fillId="0" borderId="19" xfId="18" applyFont="1" applyBorder="1" applyAlignment="1">
      <alignment horizontal="center" wrapText="1"/>
    </xf>
    <xf numFmtId="0" fontId="45" fillId="0" borderId="33" xfId="18" applyFont="1" applyBorder="1" applyAlignment="1">
      <alignment wrapText="1"/>
    </xf>
    <xf numFmtId="4" fontId="38" fillId="0" borderId="19" xfId="18" applyNumberFormat="1" applyFont="1" applyBorder="1" applyAlignment="1">
      <alignment horizontal="center" wrapText="1"/>
    </xf>
    <xf numFmtId="164" fontId="38" fillId="0" borderId="19" xfId="18" applyNumberFormat="1" applyFont="1" applyBorder="1" applyAlignment="1">
      <alignment horizontal="center" wrapText="1"/>
    </xf>
    <xf numFmtId="4" fontId="52" fillId="17" borderId="19" xfId="18" applyNumberFormat="1" applyFont="1" applyFill="1" applyBorder="1" applyAlignment="1">
      <alignment horizontal="right"/>
    </xf>
    <xf numFmtId="0" fontId="54" fillId="0" borderId="33" xfId="18" applyFont="1" applyBorder="1" applyAlignment="1">
      <alignment horizontal="left" wrapText="1"/>
    </xf>
    <xf numFmtId="0" fontId="55" fillId="16" borderId="33" xfId="18" applyFont="1" applyFill="1" applyBorder="1" applyAlignment="1">
      <alignment horizontal="center" vertical="center" wrapText="1"/>
    </xf>
    <xf numFmtId="0" fontId="54" fillId="16" borderId="19" xfId="18" applyFont="1" applyFill="1" applyBorder="1" applyAlignment="1">
      <alignment horizontal="center" vertical="center" wrapText="1"/>
    </xf>
    <xf numFmtId="0" fontId="56" fillId="0" borderId="0" xfId="18" applyFont="1"/>
    <xf numFmtId="0" fontId="56" fillId="16" borderId="19" xfId="18" applyFont="1" applyFill="1" applyBorder="1" applyAlignment="1">
      <alignment horizontal="center" vertical="center" wrapText="1"/>
    </xf>
    <xf numFmtId="0" fontId="51" fillId="15" borderId="0" xfId="18" applyFont="1" applyFill="1"/>
    <xf numFmtId="0" fontId="51" fillId="0" borderId="22" xfId="18" applyFont="1" applyBorder="1"/>
    <xf numFmtId="0" fontId="51" fillId="15" borderId="22" xfId="18" applyFont="1" applyFill="1" applyBorder="1"/>
    <xf numFmtId="0" fontId="51" fillId="0" borderId="0" xfId="18" applyFont="1" applyAlignment="1">
      <alignment horizontal="right"/>
    </xf>
    <xf numFmtId="0" fontId="57" fillId="0" borderId="0" xfId="18" applyFont="1" applyAlignment="1">
      <alignment horizontal="center"/>
    </xf>
    <xf numFmtId="0" fontId="58" fillId="0" borderId="35" xfId="18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8" fillId="0" borderId="1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justify" vertical="center" wrapText="1"/>
    </xf>
    <xf numFmtId="2" fontId="8" fillId="0" borderId="19" xfId="0" applyNumberFormat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justify" vertical="center" wrapText="1"/>
    </xf>
    <xf numFmtId="0" fontId="10" fillId="0" borderId="19" xfId="0" applyFont="1" applyBorder="1" applyAlignment="1">
      <alignment horizontal="center" vertical="center" wrapText="1"/>
    </xf>
    <xf numFmtId="2" fontId="10" fillId="0" borderId="19" xfId="0" applyNumberFormat="1" applyFont="1" applyBorder="1" applyAlignment="1">
      <alignment horizontal="center" vertical="center" wrapText="1"/>
    </xf>
    <xf numFmtId="0" fontId="9" fillId="0" borderId="0" xfId="0" applyFont="1" applyBorder="1"/>
    <xf numFmtId="0" fontId="45" fillId="0" borderId="0" xfId="18" applyFont="1" applyBorder="1"/>
    <xf numFmtId="0" fontId="45" fillId="15" borderId="0" xfId="18" applyFont="1" applyFill="1" applyBorder="1"/>
    <xf numFmtId="0" fontId="43" fillId="0" borderId="19" xfId="0" applyFont="1" applyBorder="1" applyAlignment="1">
      <alignment horizontal="center" vertical="center" wrapText="1"/>
    </xf>
    <xf numFmtId="0" fontId="52" fillId="0" borderId="0" xfId="18" applyFont="1" applyBorder="1"/>
    <xf numFmtId="0" fontId="52" fillId="15" borderId="0" xfId="18" applyFont="1" applyFill="1" applyBorder="1"/>
    <xf numFmtId="49" fontId="2" fillId="0" borderId="38" xfId="0" applyNumberFormat="1" applyFont="1" applyBorder="1" applyAlignment="1">
      <alignment horizontal="center"/>
    </xf>
    <xf numFmtId="49" fontId="2" fillId="0" borderId="36" xfId="0" applyNumberFormat="1" applyFont="1" applyBorder="1" applyAlignment="1" applyProtection="1">
      <alignment horizontal="center"/>
      <protection locked="0"/>
    </xf>
    <xf numFmtId="49" fontId="2" fillId="0" borderId="19" xfId="0" applyNumberFormat="1" applyFont="1" applyBorder="1" applyAlignment="1" applyProtection="1">
      <alignment horizontal="center"/>
      <protection locked="0"/>
    </xf>
    <xf numFmtId="49" fontId="2" fillId="15" borderId="36" xfId="0" applyNumberFormat="1" applyFont="1" applyFill="1" applyBorder="1" applyAlignment="1" applyProtection="1">
      <alignment horizontal="center"/>
      <protection locked="0"/>
    </xf>
    <xf numFmtId="49" fontId="6" fillId="0" borderId="36" xfId="0" applyNumberFormat="1" applyFont="1" applyBorder="1" applyAlignment="1" applyProtection="1">
      <alignment horizontal="center"/>
      <protection locked="0"/>
    </xf>
    <xf numFmtId="49" fontId="6" fillId="0" borderId="19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Border="1" applyAlignment="1">
      <alignment horizontal="center"/>
    </xf>
    <xf numFmtId="49" fontId="2" fillId="15" borderId="19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 vertical="top" wrapText="1"/>
    </xf>
    <xf numFmtId="49" fontId="2" fillId="0" borderId="35" xfId="0" applyNumberFormat="1" applyFont="1" applyBorder="1" applyAlignment="1">
      <alignment horizontal="center" vertical="top"/>
    </xf>
    <xf numFmtId="49" fontId="6" fillId="15" borderId="19" xfId="0" applyNumberFormat="1" applyFont="1" applyFill="1" applyBorder="1" applyAlignment="1" applyProtection="1">
      <alignment horizontal="center"/>
      <protection locked="0"/>
    </xf>
    <xf numFmtId="49" fontId="2" fillId="0" borderId="39" xfId="0" applyNumberFormat="1" applyFont="1" applyBorder="1" applyAlignment="1" applyProtection="1">
      <alignment horizontal="center"/>
      <protection locked="0"/>
    </xf>
    <xf numFmtId="49" fontId="2" fillId="0" borderId="40" xfId="0" applyNumberFormat="1" applyFont="1" applyBorder="1" applyAlignment="1">
      <alignment horizontal="center" vertical="top"/>
    </xf>
    <xf numFmtId="49" fontId="2" fillId="0" borderId="41" xfId="0" applyNumberFormat="1" applyFont="1" applyBorder="1" applyAlignment="1">
      <alignment horizontal="center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15" borderId="33" xfId="0" applyNumberFormat="1" applyFont="1" applyFill="1" applyBorder="1" applyAlignment="1" applyProtection="1">
      <alignment horizontal="center"/>
      <protection locked="0"/>
    </xf>
    <xf numFmtId="49" fontId="59" fillId="15" borderId="33" xfId="0" applyNumberFormat="1" applyFont="1" applyFill="1" applyBorder="1" applyAlignment="1" applyProtection="1">
      <alignment horizontal="center"/>
      <protection locked="0"/>
    </xf>
    <xf numFmtId="49" fontId="6" fillId="15" borderId="33" xfId="0" applyNumberFormat="1" applyFont="1" applyFill="1" applyBorder="1" applyAlignment="1" applyProtection="1">
      <alignment horizontal="center"/>
      <protection locked="0"/>
    </xf>
    <xf numFmtId="49" fontId="2" fillId="0" borderId="42" xfId="0" applyNumberFormat="1" applyFont="1" applyBorder="1" applyAlignment="1">
      <alignment horizontal="center"/>
    </xf>
    <xf numFmtId="49" fontId="6" fillId="0" borderId="19" xfId="0" applyNumberFormat="1" applyFont="1" applyBorder="1" applyAlignment="1">
      <alignment horizontal="center"/>
    </xf>
    <xf numFmtId="0" fontId="38" fillId="0" borderId="39" xfId="18" applyFont="1" applyBorder="1" applyAlignment="1">
      <alignment horizontal="center" vertical="center" wrapText="1"/>
    </xf>
    <xf numFmtId="0" fontId="45" fillId="16" borderId="33" xfId="18" applyFont="1" applyFill="1" applyBorder="1" applyAlignment="1">
      <alignment horizontal="center" vertical="center" wrapText="1"/>
    </xf>
    <xf numFmtId="4" fontId="48" fillId="15" borderId="19" xfId="18" applyNumberFormat="1" applyFont="1" applyFill="1" applyBorder="1"/>
    <xf numFmtId="2" fontId="38" fillId="0" borderId="19" xfId="18" applyNumberFormat="1" applyFont="1" applyBorder="1"/>
    <xf numFmtId="0" fontId="38" fillId="0" borderId="19" xfId="18" applyFont="1" applyBorder="1" applyAlignment="1">
      <alignment horizontal="center"/>
    </xf>
    <xf numFmtId="165" fontId="38" fillId="0" borderId="19" xfId="18" applyNumberFormat="1" applyFont="1" applyBorder="1"/>
    <xf numFmtId="164" fontId="11" fillId="0" borderId="19" xfId="18" applyNumberFormat="1" applyFont="1" applyBorder="1" applyAlignment="1">
      <alignment horizontal="center" wrapText="1"/>
    </xf>
    <xf numFmtId="4" fontId="45" fillId="0" borderId="0" xfId="18" applyNumberFormat="1" applyFont="1"/>
    <xf numFmtId="4" fontId="45" fillId="17" borderId="33" xfId="18" applyNumberFormat="1" applyFont="1" applyFill="1" applyBorder="1"/>
    <xf numFmtId="4" fontId="49" fillId="17" borderId="33" xfId="18" applyNumberFormat="1" applyFont="1" applyFill="1" applyBorder="1" applyAlignment="1"/>
    <xf numFmtId="4" fontId="52" fillId="17" borderId="33" xfId="18" applyNumberFormat="1" applyFont="1" applyFill="1" applyBorder="1"/>
    <xf numFmtId="4" fontId="38" fillId="17" borderId="33" xfId="18" applyNumberFormat="1" applyFont="1" applyFill="1" applyBorder="1"/>
    <xf numFmtId="4" fontId="39" fillId="17" borderId="33" xfId="18" applyNumberFormat="1" applyFont="1" applyFill="1" applyBorder="1"/>
    <xf numFmtId="4" fontId="49" fillId="17" borderId="33" xfId="18" applyNumberFormat="1" applyFont="1" applyFill="1" applyBorder="1"/>
    <xf numFmtId="4" fontId="45" fillId="17" borderId="33" xfId="18" applyNumberFormat="1" applyFont="1" applyFill="1" applyBorder="1" applyAlignment="1">
      <alignment horizontal="right"/>
    </xf>
    <xf numFmtId="2" fontId="52" fillId="0" borderId="0" xfId="18" applyNumberFormat="1" applyFont="1"/>
    <xf numFmtId="0" fontId="38" fillId="0" borderId="19" xfId="18" applyFont="1" applyBorder="1"/>
    <xf numFmtId="3" fontId="51" fillId="0" borderId="22" xfId="18" applyNumberFormat="1" applyFont="1" applyBorder="1"/>
    <xf numFmtId="0" fontId="38" fillId="0" borderId="19" xfId="18" applyFont="1" applyBorder="1" applyAlignment="1">
      <alignment wrapText="1"/>
    </xf>
    <xf numFmtId="0" fontId="49" fillId="17" borderId="19" xfId="18" applyFont="1" applyFill="1" applyBorder="1" applyAlignment="1">
      <alignment horizontal="center" vertical="center"/>
    </xf>
    <xf numFmtId="2" fontId="51" fillId="0" borderId="0" xfId="18" applyNumberFormat="1" applyFont="1"/>
    <xf numFmtId="4" fontId="38" fillId="17" borderId="19" xfId="18" applyNumberFormat="1" applyFont="1" applyFill="1" applyBorder="1" applyAlignment="1">
      <alignment horizontal="right"/>
    </xf>
    <xf numFmtId="0" fontId="38" fillId="0" borderId="0" xfId="18" applyFont="1"/>
    <xf numFmtId="0" fontId="46" fillId="16" borderId="39" xfId="18" applyFont="1" applyFill="1" applyBorder="1" applyAlignment="1">
      <alignment horizontal="center" vertical="center" wrapText="1"/>
    </xf>
    <xf numFmtId="2" fontId="45" fillId="0" borderId="0" xfId="18" applyNumberFormat="1" applyFont="1"/>
    <xf numFmtId="4" fontId="38" fillId="0" borderId="0" xfId="18" applyNumberFormat="1" applyFont="1"/>
    <xf numFmtId="4" fontId="51" fillId="0" borderId="0" xfId="18" applyNumberFormat="1" applyFont="1"/>
    <xf numFmtId="0" fontId="38" fillId="0" borderId="39" xfId="18" applyFont="1" applyBorder="1" applyAlignment="1">
      <alignment horizontal="center" wrapText="1"/>
    </xf>
    <xf numFmtId="0" fontId="38" fillId="0" borderId="33" xfId="18" applyFont="1" applyBorder="1" applyAlignment="1">
      <alignment horizontal="left" vertical="center" wrapText="1"/>
    </xf>
    <xf numFmtId="0" fontId="38" fillId="0" borderId="39" xfId="18" applyFont="1" applyBorder="1" applyAlignment="1">
      <alignment horizontal="left" vertical="center" wrapText="1"/>
    </xf>
    <xf numFmtId="0" fontId="38" fillId="0" borderId="19" xfId="18" applyFont="1" applyBorder="1" applyAlignment="1">
      <alignment horizontal="center" wrapText="1"/>
    </xf>
    <xf numFmtId="0" fontId="51" fillId="0" borderId="30" xfId="18" applyFont="1" applyBorder="1"/>
    <xf numFmtId="0" fontId="44" fillId="0" borderId="30" xfId="18" applyFont="1" applyBorder="1"/>
    <xf numFmtId="0" fontId="45" fillId="0" borderId="30" xfId="18" applyFont="1" applyBorder="1"/>
    <xf numFmtId="0" fontId="52" fillId="0" borderId="30" xfId="18" applyFont="1" applyBorder="1"/>
    <xf numFmtId="0" fontId="47" fillId="0" borderId="30" xfId="18" applyFont="1" applyBorder="1"/>
    <xf numFmtId="0" fontId="45" fillId="15" borderId="30" xfId="18" applyFont="1" applyFill="1" applyBorder="1"/>
    <xf numFmtId="0" fontId="62" fillId="15" borderId="30" xfId="18" applyFont="1" applyFill="1" applyBorder="1"/>
    <xf numFmtId="0" fontId="51" fillId="15" borderId="30" xfId="18" applyFont="1" applyFill="1" applyBorder="1"/>
    <xf numFmtId="0" fontId="52" fillId="15" borderId="30" xfId="18" applyFont="1" applyFill="1" applyBorder="1"/>
    <xf numFmtId="0" fontId="47" fillId="15" borderId="30" xfId="18" applyFont="1" applyFill="1" applyBorder="1"/>
    <xf numFmtId="0" fontId="51" fillId="15" borderId="30" xfId="18" applyFont="1" applyFill="1" applyBorder="1" applyAlignment="1">
      <alignment horizontal="center"/>
    </xf>
    <xf numFmtId="0" fontId="39" fillId="15" borderId="30" xfId="18" applyFont="1" applyFill="1" applyBorder="1"/>
    <xf numFmtId="4" fontId="45" fillId="15" borderId="30" xfId="18" applyNumberFormat="1" applyFont="1" applyFill="1" applyBorder="1"/>
    <xf numFmtId="4" fontId="49" fillId="17" borderId="34" xfId="18" applyNumberFormat="1" applyFont="1" applyFill="1" applyBorder="1"/>
    <xf numFmtId="3" fontId="11" fillId="0" borderId="33" xfId="18" applyNumberFormat="1" applyFont="1" applyBorder="1" applyAlignment="1">
      <alignment horizontal="center" wrapText="1"/>
    </xf>
    <xf numFmtId="3" fontId="11" fillId="0" borderId="34" xfId="18" applyNumberFormat="1" applyFont="1" applyBorder="1" applyAlignment="1">
      <alignment horizontal="center" wrapText="1"/>
    </xf>
    <xf numFmtId="4" fontId="2" fillId="0" borderId="0" xfId="0" applyNumberFormat="1" applyFont="1" applyBorder="1" applyAlignment="1">
      <alignment horizontal="left"/>
    </xf>
    <xf numFmtId="0" fontId="45" fillId="0" borderId="43" xfId="18" applyFont="1" applyBorder="1"/>
    <xf numFmtId="0" fontId="38" fillId="0" borderId="33" xfId="18" applyFont="1" applyBorder="1" applyAlignment="1">
      <alignment vertical="center" wrapText="1"/>
    </xf>
    <xf numFmtId="0" fontId="38" fillId="0" borderId="39" xfId="18" applyFont="1" applyBorder="1" applyAlignment="1">
      <alignment vertical="center" wrapText="1"/>
    </xf>
    <xf numFmtId="3" fontId="11" fillId="0" borderId="33" xfId="18" applyNumberFormat="1" applyFont="1" applyBorder="1" applyAlignment="1">
      <alignment wrapText="1"/>
    </xf>
    <xf numFmtId="3" fontId="11" fillId="0" borderId="34" xfId="18" applyNumberFormat="1" applyFont="1" applyBorder="1" applyAlignment="1">
      <alignment wrapText="1"/>
    </xf>
    <xf numFmtId="4" fontId="39" fillId="17" borderId="19" xfId="18" applyNumberFormat="1" applyFont="1" applyFill="1" applyBorder="1" applyAlignment="1">
      <alignment horizontal="right"/>
    </xf>
    <xf numFmtId="0" fontId="45" fillId="0" borderId="34" xfId="18" applyFont="1" applyBorder="1" applyAlignment="1">
      <alignment horizontal="center" wrapText="1"/>
    </xf>
    <xf numFmtId="0" fontId="45" fillId="0" borderId="22" xfId="18" applyFont="1" applyBorder="1" applyAlignment="1">
      <alignment horizontal="right" vertical="center"/>
    </xf>
    <xf numFmtId="0" fontId="38" fillId="0" borderId="34" xfId="18" applyFont="1" applyBorder="1" applyAlignment="1">
      <alignment horizontal="left" vertical="center" wrapText="1"/>
    </xf>
    <xf numFmtId="0" fontId="45" fillId="0" borderId="34" xfId="18" applyFont="1" applyBorder="1" applyAlignment="1">
      <alignment wrapText="1"/>
    </xf>
    <xf numFmtId="2" fontId="45" fillId="0" borderId="34" xfId="18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left"/>
    </xf>
    <xf numFmtId="4" fontId="64" fillId="0" borderId="0" xfId="0" applyNumberFormat="1" applyFont="1" applyBorder="1" applyAlignment="1">
      <alignment horizontal="left"/>
    </xf>
    <xf numFmtId="0" fontId="64" fillId="0" borderId="0" xfId="0" applyNumberFormat="1" applyFont="1" applyBorder="1" applyAlignment="1">
      <alignment horizontal="left"/>
    </xf>
    <xf numFmtId="3" fontId="64" fillId="0" borderId="0" xfId="0" applyNumberFormat="1" applyFont="1" applyBorder="1" applyAlignment="1">
      <alignment horizontal="left"/>
    </xf>
    <xf numFmtId="0" fontId="38" fillId="0" borderId="34" xfId="18" applyFont="1" applyBorder="1" applyAlignment="1">
      <alignment horizontal="center" wrapText="1"/>
    </xf>
    <xf numFmtId="4" fontId="39" fillId="15" borderId="30" xfId="18" applyNumberFormat="1" applyFont="1" applyFill="1" applyBorder="1"/>
    <xf numFmtId="0" fontId="45" fillId="0" borderId="43" xfId="18" applyFont="1" applyBorder="1" applyAlignment="1">
      <alignment horizontal="center" wrapText="1"/>
    </xf>
    <xf numFmtId="0" fontId="45" fillId="0" borderId="44" xfId="18" applyFont="1" applyBorder="1" applyAlignment="1">
      <alignment horizontal="center" wrapText="1"/>
    </xf>
    <xf numFmtId="0" fontId="45" fillId="0" borderId="45" xfId="18" applyFont="1" applyBorder="1" applyAlignment="1">
      <alignment horizontal="center" wrapText="1"/>
    </xf>
    <xf numFmtId="0" fontId="49" fillId="17" borderId="0" xfId="18" applyFont="1" applyFill="1" applyBorder="1" applyAlignment="1">
      <alignment horizontal="right" vertical="center"/>
    </xf>
    <xf numFmtId="0" fontId="49" fillId="17" borderId="22" xfId="18" applyFont="1" applyFill="1" applyBorder="1" applyAlignment="1">
      <alignment horizontal="right" vertical="center"/>
    </xf>
    <xf numFmtId="4" fontId="49" fillId="17" borderId="22" xfId="18" applyNumberFormat="1" applyFont="1" applyFill="1" applyBorder="1" applyAlignment="1"/>
    <xf numFmtId="4" fontId="51" fillId="0" borderId="0" xfId="18" applyNumberFormat="1" applyFont="1" applyFill="1"/>
    <xf numFmtId="0" fontId="51" fillId="0" borderId="0" xfId="18" applyFont="1" applyFill="1"/>
    <xf numFmtId="0" fontId="51" fillId="0" borderId="0" xfId="18" applyFont="1" applyFill="1" applyBorder="1" applyAlignment="1">
      <alignment horizontal="right" vertical="center"/>
    </xf>
    <xf numFmtId="0" fontId="51" fillId="0" borderId="22" xfId="18" applyFont="1" applyFill="1" applyBorder="1" applyAlignment="1">
      <alignment horizontal="right" vertical="center"/>
    </xf>
    <xf numFmtId="49" fontId="2" fillId="0" borderId="34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0" fontId="2" fillId="0" borderId="19" xfId="0" applyNumberFormat="1" applyFont="1" applyBorder="1" applyAlignment="1">
      <alignment horizontal="left"/>
    </xf>
    <xf numFmtId="49" fontId="2" fillId="0" borderId="33" xfId="0" applyNumberFormat="1" applyFont="1" applyBorder="1" applyAlignment="1">
      <alignment horizontal="center"/>
    </xf>
    <xf numFmtId="49" fontId="2" fillId="0" borderId="46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2" fillId="0" borderId="19" xfId="0" applyNumberFormat="1" applyFont="1" applyBorder="1" applyAlignment="1">
      <alignment horizontal="center"/>
    </xf>
    <xf numFmtId="2" fontId="45" fillId="0" borderId="19" xfId="18" applyNumberFormat="1" applyFont="1" applyFill="1" applyBorder="1"/>
    <xf numFmtId="2" fontId="52" fillId="0" borderId="19" xfId="18" applyNumberFormat="1" applyFont="1" applyFill="1" applyBorder="1" applyAlignment="1">
      <alignment horizontal="center"/>
    </xf>
    <xf numFmtId="0" fontId="49" fillId="17" borderId="34" xfId="18" applyFont="1" applyFill="1" applyBorder="1" applyAlignment="1">
      <alignment vertical="center"/>
    </xf>
    <xf numFmtId="0" fontId="49" fillId="17" borderId="39" xfId="18" applyFont="1" applyFill="1" applyBorder="1" applyAlignment="1">
      <alignment vertical="center"/>
    </xf>
    <xf numFmtId="49" fontId="2" fillId="15" borderId="34" xfId="0" applyNumberFormat="1" applyFont="1" applyFill="1" applyBorder="1" applyAlignment="1" applyProtection="1">
      <alignment horizontal="center"/>
      <protection locked="0"/>
    </xf>
    <xf numFmtId="0" fontId="2" fillId="0" borderId="18" xfId="0" applyNumberFormat="1" applyFont="1" applyBorder="1" applyAlignment="1">
      <alignment horizontal="center"/>
    </xf>
    <xf numFmtId="49" fontId="2" fillId="0" borderId="47" xfId="0" applyNumberFormat="1" applyFont="1" applyBorder="1" applyAlignment="1" applyProtection="1">
      <alignment horizontal="center"/>
      <protection locked="0"/>
    </xf>
    <xf numFmtId="49" fontId="2" fillId="0" borderId="43" xfId="0" applyNumberFormat="1" applyFont="1" applyBorder="1" applyAlignment="1">
      <alignment horizontal="center"/>
    </xf>
    <xf numFmtId="0" fontId="2" fillId="15" borderId="49" xfId="0" applyNumberFormat="1" applyFont="1" applyFill="1" applyBorder="1" applyAlignment="1" applyProtection="1">
      <alignment wrapText="1"/>
      <protection locked="0"/>
    </xf>
    <xf numFmtId="0" fontId="2" fillId="15" borderId="34" xfId="0" applyNumberFormat="1" applyFont="1" applyFill="1" applyBorder="1" applyAlignment="1" applyProtection="1">
      <alignment wrapText="1"/>
      <protection locked="0"/>
    </xf>
    <xf numFmtId="0" fontId="2" fillId="15" borderId="48" xfId="0" applyNumberFormat="1" applyFont="1" applyFill="1" applyBorder="1" applyAlignment="1" applyProtection="1">
      <alignment wrapText="1"/>
      <protection locked="0"/>
    </xf>
    <xf numFmtId="0" fontId="2" fillId="15" borderId="36" xfId="0" applyNumberFormat="1" applyFont="1" applyFill="1" applyBorder="1" applyAlignment="1" applyProtection="1">
      <alignment horizontal="left" indent="3"/>
      <protection locked="0"/>
    </xf>
    <xf numFmtId="0" fontId="2" fillId="15" borderId="19" xfId="0" applyNumberFormat="1" applyFont="1" applyFill="1" applyBorder="1" applyAlignment="1" applyProtection="1">
      <alignment horizontal="left" indent="3"/>
      <protection locked="0"/>
    </xf>
    <xf numFmtId="0" fontId="2" fillId="15" borderId="33" xfId="0" applyNumberFormat="1" applyFont="1" applyFill="1" applyBorder="1" applyAlignment="1" applyProtection="1">
      <alignment horizontal="left" indent="3"/>
      <protection locked="0"/>
    </xf>
    <xf numFmtId="4" fontId="2" fillId="0" borderId="19" xfId="0" applyNumberFormat="1" applyFont="1" applyBorder="1" applyAlignment="1" applyProtection="1">
      <alignment horizontal="center"/>
      <protection locked="0"/>
    </xf>
    <xf numFmtId="4" fontId="2" fillId="0" borderId="19" xfId="0" applyNumberFormat="1" applyFont="1" applyFill="1" applyBorder="1" applyAlignment="1" applyProtection="1">
      <alignment horizontal="center"/>
      <protection locked="0"/>
    </xf>
    <xf numFmtId="0" fontId="2" fillId="0" borderId="36" xfId="0" applyNumberFormat="1" applyFont="1" applyBorder="1" applyAlignment="1" applyProtection="1">
      <alignment horizontal="left" wrapText="1" indent="1"/>
      <protection locked="0"/>
    </xf>
    <xf numFmtId="0" fontId="2" fillId="0" borderId="19" xfId="0" applyNumberFormat="1" applyFont="1" applyBorder="1" applyAlignment="1" applyProtection="1">
      <alignment horizontal="left" indent="1"/>
      <protection locked="0"/>
    </xf>
    <xf numFmtId="0" fontId="2" fillId="0" borderId="33" xfId="0" applyNumberFormat="1" applyFont="1" applyBorder="1" applyAlignment="1" applyProtection="1">
      <alignment horizontal="left" indent="1"/>
      <protection locked="0"/>
    </xf>
    <xf numFmtId="0" fontId="2" fillId="0" borderId="36" xfId="0" applyNumberFormat="1" applyFont="1" applyBorder="1" applyAlignment="1" applyProtection="1">
      <alignment horizontal="left" wrapText="1" indent="3"/>
      <protection locked="0"/>
    </xf>
    <xf numFmtId="0" fontId="2" fillId="0" borderId="19" xfId="0" applyNumberFormat="1" applyFont="1" applyBorder="1" applyAlignment="1" applyProtection="1">
      <alignment horizontal="left" indent="3"/>
      <protection locked="0"/>
    </xf>
    <xf numFmtId="0" fontId="2" fillId="0" borderId="33" xfId="0" applyNumberFormat="1" applyFont="1" applyBorder="1" applyAlignment="1" applyProtection="1">
      <alignment horizontal="left" indent="3"/>
      <protection locked="0"/>
    </xf>
    <xf numFmtId="4" fontId="6" fillId="0" borderId="19" xfId="0" applyNumberFormat="1" applyFont="1" applyBorder="1" applyAlignment="1" applyProtection="1">
      <alignment horizontal="center"/>
      <protection locked="0"/>
    </xf>
    <xf numFmtId="0" fontId="2" fillId="0" borderId="19" xfId="0" applyNumberFormat="1" applyFont="1" applyBorder="1" applyAlignment="1" applyProtection="1">
      <alignment horizontal="center"/>
      <protection locked="0"/>
    </xf>
    <xf numFmtId="0" fontId="2" fillId="0" borderId="50" xfId="0" applyNumberFormat="1" applyFont="1" applyBorder="1" applyAlignment="1" applyProtection="1">
      <alignment horizontal="center"/>
      <protection locked="0"/>
    </xf>
    <xf numFmtId="4" fontId="2" fillId="0" borderId="50" xfId="0" applyNumberFormat="1" applyFont="1" applyBorder="1" applyAlignment="1" applyProtection="1">
      <alignment horizontal="center"/>
      <protection locked="0"/>
    </xf>
    <xf numFmtId="0" fontId="2" fillId="0" borderId="33" xfId="0" applyNumberFormat="1" applyFont="1" applyBorder="1" applyAlignment="1" applyProtection="1">
      <alignment horizontal="center"/>
      <protection locked="0"/>
    </xf>
    <xf numFmtId="0" fontId="2" fillId="0" borderId="34" xfId="0" applyNumberFormat="1" applyFont="1" applyBorder="1" applyAlignment="1" applyProtection="1">
      <alignment horizontal="center"/>
      <protection locked="0"/>
    </xf>
    <xf numFmtId="0" fontId="2" fillId="0" borderId="48" xfId="0" applyNumberFormat="1" applyFont="1" applyBorder="1" applyAlignment="1" applyProtection="1">
      <alignment horizontal="center"/>
      <protection locked="0"/>
    </xf>
    <xf numFmtId="4" fontId="2" fillId="0" borderId="33" xfId="0" applyNumberFormat="1" applyFont="1" applyFill="1" applyBorder="1" applyAlignment="1" applyProtection="1">
      <alignment horizontal="center"/>
      <protection locked="0"/>
    </xf>
    <xf numFmtId="4" fontId="2" fillId="0" borderId="34" xfId="0" applyNumberFormat="1" applyFont="1" applyFill="1" applyBorder="1" applyAlignment="1" applyProtection="1">
      <alignment horizontal="center"/>
      <protection locked="0"/>
    </xf>
    <xf numFmtId="4" fontId="2" fillId="0" borderId="39" xfId="0" applyNumberFormat="1" applyFont="1" applyFill="1" applyBorder="1" applyAlignment="1" applyProtection="1">
      <alignment horizontal="center"/>
      <protection locked="0"/>
    </xf>
    <xf numFmtId="49" fontId="2" fillId="15" borderId="19" xfId="0" applyNumberFormat="1" applyFont="1" applyFill="1" applyBorder="1" applyAlignment="1" applyProtection="1">
      <alignment horizontal="center"/>
      <protection locked="0"/>
    </xf>
    <xf numFmtId="4" fontId="2" fillId="0" borderId="33" xfId="0" applyNumberFormat="1" applyFont="1" applyBorder="1" applyAlignment="1" applyProtection="1">
      <alignment horizontal="center"/>
      <protection locked="0"/>
    </xf>
    <xf numFmtId="4" fontId="2" fillId="0" borderId="34" xfId="0" applyNumberFormat="1" applyFont="1" applyBorder="1" applyAlignment="1" applyProtection="1">
      <alignment horizontal="center"/>
      <protection locked="0"/>
    </xf>
    <xf numFmtId="4" fontId="2" fillId="0" borderId="39" xfId="0" applyNumberFormat="1" applyFont="1" applyBorder="1" applyAlignment="1" applyProtection="1">
      <alignment horizontal="center"/>
      <protection locked="0"/>
    </xf>
    <xf numFmtId="4" fontId="2" fillId="0" borderId="18" xfId="0" applyNumberFormat="1" applyFont="1" applyBorder="1" applyAlignment="1" applyProtection="1">
      <alignment horizontal="center"/>
      <protection locked="0"/>
    </xf>
    <xf numFmtId="4" fontId="2" fillId="0" borderId="35" xfId="0" applyNumberFormat="1" applyFont="1" applyBorder="1" applyAlignment="1" applyProtection="1">
      <alignment horizontal="center"/>
      <protection locked="0"/>
    </xf>
    <xf numFmtId="4" fontId="2" fillId="0" borderId="54" xfId="0" applyNumberFormat="1" applyFont="1" applyBorder="1" applyAlignment="1" applyProtection="1">
      <alignment horizontal="center"/>
      <protection locked="0"/>
    </xf>
    <xf numFmtId="4" fontId="2" fillId="0" borderId="21" xfId="0" applyNumberFormat="1" applyFont="1" applyBorder="1" applyAlignment="1" applyProtection="1">
      <alignment horizontal="center"/>
      <protection locked="0"/>
    </xf>
    <xf numFmtId="4" fontId="2" fillId="0" borderId="22" xfId="0" applyNumberFormat="1" applyFont="1" applyBorder="1" applyAlignment="1" applyProtection="1">
      <alignment horizontal="center"/>
      <protection locked="0"/>
    </xf>
    <xf numFmtId="4" fontId="2" fillId="0" borderId="23" xfId="0" applyNumberFormat="1" applyFont="1" applyBorder="1" applyAlignment="1" applyProtection="1">
      <alignment horizontal="center"/>
      <protection locked="0"/>
    </xf>
    <xf numFmtId="0" fontId="2" fillId="0" borderId="18" xfId="0" applyNumberFormat="1" applyFont="1" applyBorder="1" applyAlignment="1" applyProtection="1">
      <alignment horizontal="center"/>
      <protection locked="0"/>
    </xf>
    <xf numFmtId="0" fontId="2" fillId="0" borderId="35" xfId="0" applyNumberFormat="1" applyFont="1" applyBorder="1" applyAlignment="1" applyProtection="1">
      <alignment horizontal="center"/>
      <protection locked="0"/>
    </xf>
    <xf numFmtId="0" fontId="2" fillId="0" borderId="63" xfId="0" applyNumberFormat="1" applyFont="1" applyBorder="1" applyAlignment="1" applyProtection="1">
      <alignment horizontal="center"/>
      <protection locked="0"/>
    </xf>
    <xf numFmtId="0" fontId="2" fillId="0" borderId="21" xfId="0" applyNumberFormat="1" applyFont="1" applyBorder="1" applyAlignment="1" applyProtection="1">
      <alignment horizontal="center"/>
      <protection locked="0"/>
    </xf>
    <xf numFmtId="0" fontId="2" fillId="0" borderId="22" xfId="0" applyNumberFormat="1" applyFont="1" applyBorder="1" applyAlignment="1" applyProtection="1">
      <alignment horizontal="center"/>
      <protection locked="0"/>
    </xf>
    <xf numFmtId="0" fontId="2" fillId="0" borderId="64" xfId="0" applyNumberFormat="1" applyFont="1" applyBorder="1" applyAlignment="1" applyProtection="1">
      <alignment horizontal="center"/>
      <protection locked="0"/>
    </xf>
    <xf numFmtId="4" fontId="2" fillId="0" borderId="33" xfId="0" applyNumberFormat="1" applyFont="1" applyBorder="1" applyAlignment="1">
      <alignment horizontal="center"/>
    </xf>
    <xf numFmtId="4" fontId="2" fillId="0" borderId="34" xfId="0" applyNumberFormat="1" applyFont="1" applyBorder="1" applyAlignment="1">
      <alignment horizontal="center"/>
    </xf>
    <xf numFmtId="4" fontId="2" fillId="0" borderId="39" xfId="0" applyNumberFormat="1" applyFont="1" applyBorder="1" applyAlignment="1">
      <alignment horizontal="center"/>
    </xf>
    <xf numFmtId="0" fontId="2" fillId="0" borderId="33" xfId="0" applyNumberFormat="1" applyFont="1" applyBorder="1" applyAlignment="1">
      <alignment horizontal="center"/>
    </xf>
    <xf numFmtId="0" fontId="2" fillId="0" borderId="34" xfId="0" applyNumberFormat="1" applyFont="1" applyBorder="1" applyAlignment="1">
      <alignment horizontal="center"/>
    </xf>
    <xf numFmtId="0" fontId="2" fillId="0" borderId="48" xfId="0" applyNumberFormat="1" applyFont="1" applyBorder="1" applyAlignment="1">
      <alignment horizontal="center"/>
    </xf>
    <xf numFmtId="49" fontId="2" fillId="0" borderId="49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48" xfId="0" applyNumberFormat="1" applyFont="1" applyBorder="1" applyAlignment="1">
      <alignment horizontal="center"/>
    </xf>
    <xf numFmtId="49" fontId="2" fillId="0" borderId="18" xfId="0" applyNumberFormat="1" applyFont="1" applyBorder="1" applyAlignment="1">
      <alignment horizontal="center" vertical="top"/>
    </xf>
    <xf numFmtId="49" fontId="2" fillId="0" borderId="35" xfId="0" applyNumberFormat="1" applyFont="1" applyBorder="1" applyAlignment="1">
      <alignment horizontal="center" vertical="top"/>
    </xf>
    <xf numFmtId="49" fontId="2" fillId="0" borderId="54" xfId="0" applyNumberFormat="1" applyFont="1" applyBorder="1" applyAlignment="1">
      <alignment horizontal="center" vertical="top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35" xfId="0" applyNumberFormat="1" applyFont="1" applyBorder="1" applyAlignment="1">
      <alignment horizontal="center" vertical="center" wrapText="1"/>
    </xf>
    <xf numFmtId="0" fontId="2" fillId="0" borderId="54" xfId="0" applyNumberFormat="1" applyFont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 vertical="center" wrapText="1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3" xfId="0" applyNumberFormat="1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right"/>
    </xf>
    <xf numFmtId="0" fontId="2" fillId="0" borderId="35" xfId="0" applyNumberFormat="1" applyFont="1" applyBorder="1" applyAlignment="1">
      <alignment horizontal="right"/>
    </xf>
    <xf numFmtId="4" fontId="2" fillId="0" borderId="46" xfId="0" applyNumberFormat="1" applyFont="1" applyBorder="1" applyAlignment="1">
      <alignment horizontal="center"/>
    </xf>
    <xf numFmtId="4" fontId="2" fillId="0" borderId="38" xfId="0" applyNumberFormat="1" applyFont="1" applyBorder="1" applyAlignment="1">
      <alignment horizontal="center"/>
    </xf>
    <xf numFmtId="4" fontId="2" fillId="0" borderId="59" xfId="0" applyNumberFormat="1" applyFont="1" applyBorder="1" applyAlignment="1">
      <alignment horizontal="center"/>
    </xf>
    <xf numFmtId="0" fontId="2" fillId="0" borderId="46" xfId="0" applyNumberFormat="1" applyFont="1" applyBorder="1" applyAlignment="1">
      <alignment horizontal="center"/>
    </xf>
    <xf numFmtId="0" fontId="2" fillId="0" borderId="38" xfId="0" applyNumberFormat="1" applyFont="1" applyBorder="1" applyAlignment="1">
      <alignment horizontal="center"/>
    </xf>
    <xf numFmtId="0" fontId="2" fillId="0" borderId="58" xfId="0" applyNumberFormat="1" applyFont="1" applyBorder="1" applyAlignment="1">
      <alignment horizontal="center"/>
    </xf>
    <xf numFmtId="49" fontId="2" fillId="0" borderId="60" xfId="0" applyNumberFormat="1" applyFont="1" applyBorder="1" applyAlignment="1">
      <alignment horizontal="center"/>
    </xf>
    <xf numFmtId="49" fontId="2" fillId="0" borderId="61" xfId="0" applyNumberFormat="1" applyFont="1" applyBorder="1" applyAlignment="1">
      <alignment horizontal="center"/>
    </xf>
    <xf numFmtId="49" fontId="2" fillId="0" borderId="62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left"/>
    </xf>
    <xf numFmtId="0" fontId="2" fillId="0" borderId="35" xfId="0" applyNumberFormat="1" applyFont="1" applyBorder="1" applyAlignment="1">
      <alignment horizontal="left"/>
    </xf>
    <xf numFmtId="0" fontId="2" fillId="0" borderId="54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right"/>
    </xf>
    <xf numFmtId="0" fontId="3" fillId="0" borderId="22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right"/>
    </xf>
    <xf numFmtId="49" fontId="3" fillId="0" borderId="22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54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left"/>
    </xf>
    <xf numFmtId="0" fontId="2" fillId="0" borderId="21" xfId="0" applyNumberFormat="1" applyFont="1" applyBorder="1" applyAlignment="1">
      <alignment horizontal="center" vertical="top" wrapText="1"/>
    </xf>
    <xf numFmtId="0" fontId="2" fillId="0" borderId="22" xfId="0" applyNumberFormat="1" applyFont="1" applyBorder="1" applyAlignment="1">
      <alignment horizontal="center" vertical="top" wrapText="1"/>
    </xf>
    <xf numFmtId="0" fontId="2" fillId="0" borderId="23" xfId="0" applyNumberFormat="1" applyFont="1" applyBorder="1" applyAlignment="1">
      <alignment horizontal="center" vertical="top" wrapText="1"/>
    </xf>
    <xf numFmtId="49" fontId="2" fillId="0" borderId="57" xfId="0" applyNumberFormat="1" applyFont="1" applyBorder="1" applyAlignment="1">
      <alignment horizontal="center"/>
    </xf>
    <xf numFmtId="49" fontId="2" fillId="0" borderId="38" xfId="0" applyNumberFormat="1" applyFont="1" applyBorder="1" applyAlignment="1">
      <alignment horizontal="center"/>
    </xf>
    <xf numFmtId="49" fontId="2" fillId="0" borderId="58" xfId="0" applyNumberFormat="1" applyFont="1" applyBorder="1" applyAlignment="1">
      <alignment horizont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left"/>
    </xf>
    <xf numFmtId="49" fontId="2" fillId="0" borderId="22" xfId="0" applyNumberFormat="1" applyFont="1" applyBorder="1" applyAlignment="1">
      <alignment horizontal="center"/>
    </xf>
    <xf numFmtId="0" fontId="2" fillId="0" borderId="55" xfId="0" applyNumberFormat="1" applyFont="1" applyBorder="1" applyAlignment="1">
      <alignment horizontal="left"/>
    </xf>
    <xf numFmtId="0" fontId="2" fillId="0" borderId="42" xfId="0" applyNumberFormat="1" applyFont="1" applyBorder="1" applyAlignment="1">
      <alignment horizontal="left"/>
    </xf>
    <xf numFmtId="0" fontId="2" fillId="0" borderId="56" xfId="0" applyNumberFormat="1" applyFont="1" applyBorder="1" applyAlignment="1">
      <alignment horizontal="left"/>
    </xf>
    <xf numFmtId="0" fontId="2" fillId="0" borderId="37" xfId="0" applyNumberFormat="1" applyFont="1" applyBorder="1" applyAlignment="1">
      <alignment horizontal="left"/>
    </xf>
    <xf numFmtId="0" fontId="2" fillId="0" borderId="20" xfId="0" applyNumberFormat="1" applyFont="1" applyBorder="1" applyAlignment="1">
      <alignment horizontal="left"/>
    </xf>
    <xf numFmtId="0" fontId="2" fillId="0" borderId="46" xfId="0" applyNumberFormat="1" applyFont="1" applyBorder="1" applyAlignment="1">
      <alignment horizontal="left"/>
    </xf>
    <xf numFmtId="49" fontId="5" fillId="0" borderId="0" xfId="0" applyNumberFormat="1" applyFont="1" applyBorder="1" applyAlignment="1">
      <alignment horizontal="left"/>
    </xf>
    <xf numFmtId="0" fontId="2" fillId="0" borderId="34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right"/>
    </xf>
    <xf numFmtId="0" fontId="2" fillId="0" borderId="22" xfId="0" applyNumberFormat="1" applyFont="1" applyBorder="1" applyAlignment="1">
      <alignment horizontal="left"/>
    </xf>
    <xf numFmtId="0" fontId="2" fillId="0" borderId="21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 wrapText="1"/>
    </xf>
    <xf numFmtId="0" fontId="2" fillId="0" borderId="3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/>
    </xf>
    <xf numFmtId="0" fontId="2" fillId="0" borderId="43" xfId="0" applyNumberFormat="1" applyFont="1" applyBorder="1" applyAlignment="1">
      <alignment horizontal="center" vertical="center" wrapText="1"/>
    </xf>
    <xf numFmtId="0" fontId="2" fillId="0" borderId="44" xfId="0" applyNumberFormat="1" applyFont="1" applyBorder="1" applyAlignment="1">
      <alignment horizontal="center" vertical="center" wrapText="1"/>
    </xf>
    <xf numFmtId="0" fontId="6" fillId="0" borderId="22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4" fillId="0" borderId="35" xfId="0" applyNumberFormat="1" applyFont="1" applyBorder="1" applyAlignment="1">
      <alignment horizontal="center" vertical="top"/>
    </xf>
    <xf numFmtId="0" fontId="2" fillId="0" borderId="36" xfId="0" applyNumberFormat="1" applyFont="1" applyBorder="1" applyAlignment="1">
      <alignment horizontal="left"/>
    </xf>
    <xf numFmtId="0" fontId="2" fillId="0" borderId="19" xfId="0" applyNumberFormat="1" applyFont="1" applyBorder="1" applyAlignment="1">
      <alignment horizontal="left"/>
    </xf>
    <xf numFmtId="0" fontId="2" fillId="0" borderId="33" xfId="0" applyNumberFormat="1" applyFont="1" applyBorder="1" applyAlignment="1">
      <alignment horizontal="left"/>
    </xf>
    <xf numFmtId="0" fontId="2" fillId="15" borderId="49" xfId="0" applyNumberFormat="1" applyFont="1" applyFill="1" applyBorder="1" applyAlignment="1" applyProtection="1">
      <alignment horizontal="left" wrapText="1" indent="3"/>
      <protection locked="0"/>
    </xf>
    <xf numFmtId="0" fontId="2" fillId="15" borderId="34" xfId="0" applyNumberFormat="1" applyFont="1" applyFill="1" applyBorder="1" applyAlignment="1" applyProtection="1">
      <alignment horizontal="left" wrapText="1" indent="3"/>
      <protection locked="0"/>
    </xf>
    <xf numFmtId="0" fontId="2" fillId="15" borderId="48" xfId="0" applyNumberFormat="1" applyFont="1" applyFill="1" applyBorder="1" applyAlignment="1" applyProtection="1">
      <alignment horizontal="left" wrapText="1" indent="3"/>
      <protection locked="0"/>
    </xf>
    <xf numFmtId="0" fontId="2" fillId="15" borderId="49" xfId="0" applyNumberFormat="1" applyFont="1" applyFill="1" applyBorder="1" applyAlignment="1" applyProtection="1">
      <alignment horizontal="center" wrapText="1"/>
      <protection locked="0"/>
    </xf>
    <xf numFmtId="0" fontId="2" fillId="15" borderId="34" xfId="0" applyNumberFormat="1" applyFont="1" applyFill="1" applyBorder="1" applyAlignment="1" applyProtection="1">
      <alignment horizontal="center" wrapText="1"/>
      <protection locked="0"/>
    </xf>
    <xf numFmtId="0" fontId="2" fillId="15" borderId="4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 vertical="top" wrapText="1"/>
    </xf>
    <xf numFmtId="0" fontId="2" fillId="0" borderId="36" xfId="0" applyNumberFormat="1" applyFont="1" applyBorder="1" applyAlignment="1" applyProtection="1">
      <alignment horizontal="left"/>
      <protection locked="0"/>
    </xf>
    <xf numFmtId="0" fontId="2" fillId="0" borderId="19" xfId="0" applyNumberFormat="1" applyFont="1" applyBorder="1" applyAlignment="1" applyProtection="1">
      <alignment horizontal="left"/>
      <protection locked="0"/>
    </xf>
    <xf numFmtId="0" fontId="2" fillId="0" borderId="33" xfId="0" applyNumberFormat="1" applyFont="1" applyBorder="1" applyAlignment="1" applyProtection="1">
      <alignment horizontal="left"/>
      <protection locked="0"/>
    </xf>
    <xf numFmtId="0" fontId="6" fillId="0" borderId="36" xfId="0" applyNumberFormat="1" applyFont="1" applyBorder="1" applyAlignment="1" applyProtection="1">
      <alignment horizontal="left"/>
      <protection locked="0"/>
    </xf>
    <xf numFmtId="0" fontId="6" fillId="0" borderId="19" xfId="0" applyNumberFormat="1" applyFont="1" applyBorder="1" applyAlignment="1" applyProtection="1">
      <alignment horizontal="left"/>
      <protection locked="0"/>
    </xf>
    <xf numFmtId="0" fontId="6" fillId="0" borderId="33" xfId="0" applyNumberFormat="1" applyFont="1" applyBorder="1" applyAlignment="1" applyProtection="1">
      <alignment horizontal="left"/>
      <protection locked="0"/>
    </xf>
    <xf numFmtId="0" fontId="2" fillId="0" borderId="36" xfId="0" applyNumberFormat="1" applyFont="1" applyBorder="1" applyAlignment="1" applyProtection="1">
      <alignment horizontal="left" indent="3"/>
      <protection locked="0"/>
    </xf>
    <xf numFmtId="0" fontId="2" fillId="0" borderId="52" xfId="0" applyNumberFormat="1" applyFont="1" applyBorder="1" applyAlignment="1" applyProtection="1">
      <alignment horizontal="left" indent="2"/>
      <protection locked="0"/>
    </xf>
    <xf numFmtId="0" fontId="2" fillId="0" borderId="44" xfId="0" applyNumberFormat="1" applyFont="1" applyBorder="1" applyAlignment="1" applyProtection="1">
      <alignment horizontal="left" indent="2"/>
      <protection locked="0"/>
    </xf>
    <xf numFmtId="0" fontId="2" fillId="0" borderId="21" xfId="0" applyNumberFormat="1" applyFont="1" applyBorder="1" applyAlignment="1" applyProtection="1">
      <alignment horizontal="left" indent="2"/>
      <protection locked="0"/>
    </xf>
    <xf numFmtId="49" fontId="2" fillId="0" borderId="53" xfId="0" applyNumberFormat="1" applyFont="1" applyBorder="1" applyAlignment="1" applyProtection="1">
      <alignment horizontal="center"/>
      <protection locked="0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15" borderId="18" xfId="0" applyNumberFormat="1" applyFont="1" applyFill="1" applyBorder="1" applyAlignment="1" applyProtection="1">
      <alignment horizontal="center"/>
      <protection locked="0"/>
    </xf>
    <xf numFmtId="49" fontId="2" fillId="15" borderId="21" xfId="0" applyNumberFormat="1" applyFont="1" applyFill="1" applyBorder="1" applyAlignment="1" applyProtection="1">
      <alignment horizontal="center"/>
      <protection locked="0"/>
    </xf>
    <xf numFmtId="0" fontId="2" fillId="0" borderId="53" xfId="0" applyNumberFormat="1" applyFont="1" applyBorder="1" applyAlignment="1" applyProtection="1">
      <alignment horizontal="left" indent="2"/>
      <protection locked="0"/>
    </xf>
    <xf numFmtId="0" fontId="2" fillId="0" borderId="43" xfId="0" applyNumberFormat="1" applyFont="1" applyBorder="1" applyAlignment="1" applyProtection="1">
      <alignment horizontal="left" indent="2"/>
      <protection locked="0"/>
    </xf>
    <xf numFmtId="0" fontId="2" fillId="0" borderId="18" xfId="0" applyNumberFormat="1" applyFont="1" applyBorder="1" applyAlignment="1" applyProtection="1">
      <alignment horizontal="left" indent="2"/>
      <protection locked="0"/>
    </xf>
    <xf numFmtId="0" fontId="2" fillId="15" borderId="36" xfId="0" applyNumberFormat="1" applyFont="1" applyFill="1" applyBorder="1" applyAlignment="1" applyProtection="1">
      <protection locked="0"/>
    </xf>
    <xf numFmtId="0" fontId="2" fillId="15" borderId="19" xfId="0" applyNumberFormat="1" applyFont="1" applyFill="1" applyBorder="1" applyAlignment="1" applyProtection="1">
      <protection locked="0"/>
    </xf>
    <xf numFmtId="0" fontId="2" fillId="15" borderId="33" xfId="0" applyNumberFormat="1" applyFont="1" applyFill="1" applyBorder="1" applyAlignment="1" applyProtection="1">
      <protection locked="0"/>
    </xf>
    <xf numFmtId="0" fontId="2" fillId="15" borderId="49" xfId="0" applyNumberFormat="1" applyFont="1" applyFill="1" applyBorder="1" applyAlignment="1" applyProtection="1">
      <alignment horizontal="left" wrapText="1"/>
      <protection locked="0"/>
    </xf>
    <xf numFmtId="0" fontId="2" fillId="15" borderId="34" xfId="0" applyNumberFormat="1" applyFont="1" applyFill="1" applyBorder="1" applyAlignment="1" applyProtection="1">
      <alignment horizontal="left" wrapText="1"/>
      <protection locked="0"/>
    </xf>
    <xf numFmtId="0" fontId="2" fillId="15" borderId="48" xfId="0" applyNumberFormat="1" applyFont="1" applyFill="1" applyBorder="1" applyAlignment="1" applyProtection="1">
      <alignment horizontal="left" wrapText="1"/>
      <protection locked="0"/>
    </xf>
    <xf numFmtId="0" fontId="2" fillId="0" borderId="36" xfId="0" applyNumberFormat="1" applyFont="1" applyBorder="1" applyAlignment="1" applyProtection="1">
      <alignment horizontal="left" wrapText="1" indent="2"/>
      <protection locked="0"/>
    </xf>
    <xf numFmtId="0" fontId="2" fillId="0" borderId="19" xfId="0" applyNumberFormat="1" applyFont="1" applyBorder="1" applyAlignment="1" applyProtection="1">
      <alignment horizontal="left" indent="2"/>
      <protection locked="0"/>
    </xf>
    <xf numFmtId="0" fontId="2" fillId="0" borderId="33" xfId="0" applyNumberFormat="1" applyFont="1" applyBorder="1" applyAlignment="1" applyProtection="1">
      <alignment horizontal="left" indent="2"/>
      <protection locked="0"/>
    </xf>
    <xf numFmtId="0" fontId="6" fillId="0" borderId="19" xfId="0" applyNumberFormat="1" applyFont="1" applyBorder="1" applyAlignment="1" applyProtection="1">
      <alignment horizontal="center"/>
      <protection locked="0"/>
    </xf>
    <xf numFmtId="0" fontId="6" fillId="0" borderId="50" xfId="0" applyNumberFormat="1" applyFont="1" applyBorder="1" applyAlignment="1" applyProtection="1">
      <alignment horizontal="center"/>
      <protection locked="0"/>
    </xf>
    <xf numFmtId="0" fontId="6" fillId="0" borderId="36" xfId="0" applyNumberFormat="1" applyFont="1" applyBorder="1" applyAlignment="1" applyProtection="1">
      <alignment horizontal="left" wrapText="1" indent="2"/>
      <protection locked="0"/>
    </xf>
    <xf numFmtId="0" fontId="6" fillId="0" borderId="19" xfId="0" applyNumberFormat="1" applyFont="1" applyBorder="1" applyAlignment="1" applyProtection="1">
      <alignment horizontal="left" indent="2"/>
      <protection locked="0"/>
    </xf>
    <xf numFmtId="0" fontId="6" fillId="0" borderId="33" xfId="0" applyNumberFormat="1" applyFont="1" applyBorder="1" applyAlignment="1" applyProtection="1">
      <alignment horizontal="left" indent="2"/>
      <protection locked="0"/>
    </xf>
    <xf numFmtId="0" fontId="2" fillId="0" borderId="44" xfId="0" applyNumberFormat="1" applyFont="1" applyBorder="1" applyAlignment="1" applyProtection="1">
      <alignment horizontal="center"/>
      <protection locked="0"/>
    </xf>
    <xf numFmtId="0" fontId="2" fillId="0" borderId="51" xfId="0" applyNumberFormat="1" applyFont="1" applyBorder="1" applyAlignment="1" applyProtection="1">
      <alignment horizontal="center"/>
      <protection locked="0"/>
    </xf>
    <xf numFmtId="0" fontId="2" fillId="0" borderId="39" xfId="0" applyNumberFormat="1" applyFont="1" applyBorder="1" applyAlignment="1">
      <alignment horizontal="center"/>
    </xf>
    <xf numFmtId="0" fontId="2" fillId="0" borderId="49" xfId="0" applyNumberFormat="1" applyFont="1" applyBorder="1" applyAlignment="1">
      <alignment horizontal="left" wrapText="1" indent="2"/>
    </xf>
    <xf numFmtId="0" fontId="2" fillId="0" borderId="34" xfId="0" applyNumberFormat="1" applyFont="1" applyBorder="1" applyAlignment="1">
      <alignment horizontal="left" indent="2"/>
    </xf>
    <xf numFmtId="0" fontId="6" fillId="0" borderId="36" xfId="0" applyNumberFormat="1" applyFont="1" applyBorder="1" applyAlignment="1" applyProtection="1">
      <alignment horizontal="left" wrapText="1" indent="3"/>
      <protection locked="0"/>
    </xf>
    <xf numFmtId="0" fontId="6" fillId="0" borderId="19" xfId="0" applyNumberFormat="1" applyFont="1" applyBorder="1" applyAlignment="1" applyProtection="1">
      <alignment horizontal="left" indent="3"/>
      <protection locked="0"/>
    </xf>
    <xf numFmtId="0" fontId="6" fillId="0" borderId="33" xfId="0" applyNumberFormat="1" applyFont="1" applyBorder="1" applyAlignment="1" applyProtection="1">
      <alignment horizontal="left" indent="3"/>
      <protection locked="0"/>
    </xf>
    <xf numFmtId="0" fontId="2" fillId="0" borderId="49" xfId="0" applyNumberFormat="1" applyFont="1" applyBorder="1" applyAlignment="1" applyProtection="1">
      <alignment horizontal="left" wrapText="1"/>
      <protection locked="0"/>
    </xf>
    <xf numFmtId="0" fontId="2" fillId="0" borderId="34" xfId="0" applyNumberFormat="1" applyFont="1" applyBorder="1" applyAlignment="1" applyProtection="1">
      <alignment horizontal="left" wrapText="1"/>
      <protection locked="0"/>
    </xf>
    <xf numFmtId="0" fontId="2" fillId="0" borderId="48" xfId="0" applyNumberFormat="1" applyFont="1" applyBorder="1" applyAlignment="1" applyProtection="1">
      <alignment horizontal="left" wrapText="1"/>
      <protection locked="0"/>
    </xf>
    <xf numFmtId="0" fontId="2" fillId="0" borderId="12" xfId="0" applyNumberFormat="1" applyFont="1" applyBorder="1" applyAlignment="1">
      <alignment horizontal="right"/>
    </xf>
    <xf numFmtId="0" fontId="4" fillId="0" borderId="72" xfId="0" applyNumberFormat="1" applyFont="1" applyBorder="1" applyAlignment="1">
      <alignment horizontal="center" vertical="top"/>
    </xf>
    <xf numFmtId="0" fontId="4" fillId="0" borderId="73" xfId="0" applyNumberFormat="1" applyFont="1" applyBorder="1" applyAlignment="1">
      <alignment horizontal="center" vertical="top"/>
    </xf>
    <xf numFmtId="0" fontId="2" fillId="0" borderId="74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/>
    </xf>
    <xf numFmtId="0" fontId="2" fillId="0" borderId="75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left"/>
    </xf>
    <xf numFmtId="0" fontId="2" fillId="0" borderId="33" xfId="0" applyNumberFormat="1" applyFont="1" applyBorder="1" applyAlignment="1">
      <alignment horizontal="left" wrapText="1"/>
    </xf>
    <xf numFmtId="0" fontId="2" fillId="0" borderId="34" xfId="0" applyNumberFormat="1" applyFont="1" applyBorder="1" applyAlignment="1">
      <alignment horizontal="left"/>
    </xf>
    <xf numFmtId="0" fontId="2" fillId="0" borderId="18" xfId="0" applyNumberFormat="1" applyFont="1" applyBorder="1" applyAlignment="1">
      <alignment horizontal="center"/>
    </xf>
    <xf numFmtId="0" fontId="2" fillId="0" borderId="35" xfId="0" applyNumberFormat="1" applyFont="1" applyBorder="1" applyAlignment="1">
      <alignment horizontal="center"/>
    </xf>
    <xf numFmtId="0" fontId="2" fillId="0" borderId="54" xfId="0" applyNumberFormat="1" applyFont="1" applyBorder="1" applyAlignment="1">
      <alignment horizontal="center"/>
    </xf>
    <xf numFmtId="0" fontId="2" fillId="0" borderId="66" xfId="0" applyNumberFormat="1" applyFont="1" applyBorder="1" applyAlignment="1">
      <alignment horizontal="center"/>
    </xf>
    <xf numFmtId="0" fontId="2" fillId="0" borderId="67" xfId="0" applyNumberFormat="1" applyFont="1" applyBorder="1" applyAlignment="1">
      <alignment horizontal="center"/>
    </xf>
    <xf numFmtId="0" fontId="2" fillId="0" borderId="68" xfId="0" applyNumberFormat="1" applyFont="1" applyBorder="1" applyAlignment="1">
      <alignment horizontal="center"/>
    </xf>
    <xf numFmtId="49" fontId="2" fillId="0" borderId="47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54" xfId="0" applyNumberFormat="1" applyFont="1" applyBorder="1" applyAlignment="1">
      <alignment horizontal="center"/>
    </xf>
    <xf numFmtId="49" fontId="2" fillId="0" borderId="70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left" wrapText="1" indent="4"/>
    </xf>
    <xf numFmtId="0" fontId="2" fillId="0" borderId="22" xfId="0" applyNumberFormat="1" applyFont="1" applyBorder="1" applyAlignment="1">
      <alignment horizontal="left" indent="4"/>
    </xf>
    <xf numFmtId="0" fontId="2" fillId="0" borderId="18" xfId="0" applyNumberFormat="1" applyFont="1" applyBorder="1" applyAlignment="1">
      <alignment horizontal="left" wrapText="1" indent="4"/>
    </xf>
    <xf numFmtId="0" fontId="2" fillId="0" borderId="35" xfId="0" applyNumberFormat="1" applyFont="1" applyBorder="1" applyAlignment="1">
      <alignment horizontal="left" indent="4"/>
    </xf>
    <xf numFmtId="0" fontId="2" fillId="0" borderId="63" xfId="0" applyNumberFormat="1" applyFont="1" applyBorder="1" applyAlignment="1">
      <alignment horizontal="left" indent="4"/>
    </xf>
    <xf numFmtId="49" fontId="2" fillId="0" borderId="71" xfId="0" applyNumberFormat="1" applyFont="1" applyBorder="1" applyAlignment="1">
      <alignment horizontal="center"/>
    </xf>
    <xf numFmtId="49" fontId="2" fillId="0" borderId="67" xfId="0" applyNumberFormat="1" applyFont="1" applyBorder="1" applyAlignment="1">
      <alignment horizontal="center"/>
    </xf>
    <xf numFmtId="49" fontId="2" fillId="0" borderId="68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49" fontId="2" fillId="0" borderId="39" xfId="0" applyNumberFormat="1" applyFont="1" applyBorder="1" applyAlignment="1">
      <alignment horizontal="center"/>
    </xf>
    <xf numFmtId="49" fontId="2" fillId="0" borderId="18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2" fontId="2" fillId="0" borderId="33" xfId="0" applyNumberFormat="1" applyFont="1" applyBorder="1" applyAlignment="1">
      <alignment horizontal="center"/>
    </xf>
    <xf numFmtId="2" fontId="2" fillId="0" borderId="40" xfId="0" applyNumberFormat="1" applyFont="1" applyBorder="1" applyAlignment="1">
      <alignment horizontal="center"/>
    </xf>
    <xf numFmtId="2" fontId="2" fillId="0" borderId="61" xfId="0" applyNumberFormat="1" applyFont="1" applyBorder="1" applyAlignment="1">
      <alignment horizontal="center"/>
    </xf>
    <xf numFmtId="2" fontId="2" fillId="0" borderId="65" xfId="0" applyNumberFormat="1" applyFont="1" applyBorder="1" applyAlignment="1">
      <alignment horizontal="center"/>
    </xf>
    <xf numFmtId="0" fontId="2" fillId="0" borderId="40" xfId="0" applyNumberFormat="1" applyFont="1" applyBorder="1" applyAlignment="1">
      <alignment horizontal="center"/>
    </xf>
    <xf numFmtId="0" fontId="2" fillId="0" borderId="61" xfId="0" applyNumberFormat="1" applyFont="1" applyBorder="1" applyAlignment="1">
      <alignment horizontal="center"/>
    </xf>
    <xf numFmtId="0" fontId="2" fillId="0" borderId="62" xfId="0" applyNumberFormat="1" applyFont="1" applyBorder="1" applyAlignment="1">
      <alignment horizontal="center"/>
    </xf>
    <xf numFmtId="0" fontId="2" fillId="0" borderId="63" xfId="0" applyNumberFormat="1" applyFont="1" applyBorder="1" applyAlignment="1">
      <alignment horizontal="center"/>
    </xf>
    <xf numFmtId="0" fontId="2" fillId="0" borderId="64" xfId="0" applyNumberFormat="1" applyFont="1" applyBorder="1" applyAlignment="1">
      <alignment horizontal="center"/>
    </xf>
    <xf numFmtId="0" fontId="2" fillId="0" borderId="69" xfId="0" applyNumberFormat="1" applyFont="1" applyBorder="1" applyAlignment="1">
      <alignment horizontal="center"/>
    </xf>
    <xf numFmtId="0" fontId="2" fillId="0" borderId="33" xfId="0" applyNumberFormat="1" applyFont="1" applyBorder="1" applyAlignment="1">
      <alignment horizontal="left" wrapText="1" indent="3"/>
    </xf>
    <xf numFmtId="0" fontId="2" fillId="0" borderId="34" xfId="0" applyNumberFormat="1" applyFont="1" applyBorder="1" applyAlignment="1">
      <alignment horizontal="left" indent="3"/>
    </xf>
    <xf numFmtId="49" fontId="2" fillId="0" borderId="66" xfId="0" applyNumberFormat="1" applyFont="1" applyBorder="1" applyAlignment="1">
      <alignment horizontal="center"/>
    </xf>
    <xf numFmtId="0" fontId="2" fillId="0" borderId="33" xfId="0" applyNumberFormat="1" applyFont="1" applyBorder="1" applyAlignment="1">
      <alignment horizontal="left" wrapText="1" indent="2"/>
    </xf>
    <xf numFmtId="49" fontId="2" fillId="0" borderId="65" xfId="0" applyNumberFormat="1" applyFont="1" applyBorder="1" applyAlignment="1">
      <alignment horizontal="center"/>
    </xf>
    <xf numFmtId="2" fontId="2" fillId="0" borderId="46" xfId="0" applyNumberFormat="1" applyFont="1" applyBorder="1" applyAlignment="1">
      <alignment horizontal="center"/>
    </xf>
    <xf numFmtId="2" fontId="2" fillId="0" borderId="38" xfId="0" applyNumberFormat="1" applyFont="1" applyBorder="1" applyAlignment="1">
      <alignment horizontal="center"/>
    </xf>
    <xf numFmtId="2" fontId="2" fillId="0" borderId="59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49" fontId="2" fillId="0" borderId="46" xfId="0" applyNumberFormat="1" applyFont="1" applyBorder="1" applyAlignment="1">
      <alignment horizontal="center"/>
    </xf>
    <xf numFmtId="49" fontId="2" fillId="0" borderId="59" xfId="0" applyNumberFormat="1" applyFont="1" applyBorder="1" applyAlignment="1">
      <alignment horizontal="center"/>
    </xf>
    <xf numFmtId="2" fontId="2" fillId="0" borderId="34" xfId="0" applyNumberFormat="1" applyFont="1" applyBorder="1" applyAlignment="1">
      <alignment horizontal="center"/>
    </xf>
    <xf numFmtId="2" fontId="2" fillId="0" borderId="39" xfId="0" applyNumberFormat="1" applyFont="1" applyBorder="1" applyAlignment="1">
      <alignment horizontal="center"/>
    </xf>
    <xf numFmtId="0" fontId="2" fillId="0" borderId="33" xfId="0" applyNumberFormat="1" applyFont="1" applyBorder="1" applyAlignment="1">
      <alignment horizontal="left" wrapText="1" indent="1"/>
    </xf>
    <xf numFmtId="0" fontId="2" fillId="0" borderId="34" xfId="0" applyNumberFormat="1" applyFont="1" applyBorder="1" applyAlignment="1">
      <alignment horizontal="left" indent="1"/>
    </xf>
    <xf numFmtId="49" fontId="6" fillId="0" borderId="57" xfId="0" applyNumberFormat="1" applyFont="1" applyBorder="1" applyAlignment="1">
      <alignment horizontal="center"/>
    </xf>
    <xf numFmtId="49" fontId="6" fillId="0" borderId="38" xfId="0" applyNumberFormat="1" applyFont="1" applyBorder="1" applyAlignment="1">
      <alignment horizontal="center"/>
    </xf>
    <xf numFmtId="49" fontId="6" fillId="0" borderId="59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 vertical="top"/>
    </xf>
    <xf numFmtId="49" fontId="2" fillId="0" borderId="39" xfId="0" applyNumberFormat="1" applyFont="1" applyBorder="1" applyAlignment="1">
      <alignment horizontal="center" vertical="top"/>
    </xf>
    <xf numFmtId="0" fontId="6" fillId="0" borderId="33" xfId="0" applyNumberFormat="1" applyFont="1" applyBorder="1" applyAlignment="1">
      <alignment horizontal="left"/>
    </xf>
    <xf numFmtId="0" fontId="6" fillId="0" borderId="34" xfId="0" applyNumberFormat="1" applyFont="1" applyBorder="1" applyAlignment="1">
      <alignment horizontal="left"/>
    </xf>
    <xf numFmtId="49" fontId="6" fillId="0" borderId="34" xfId="0" applyNumberFormat="1" applyFont="1" applyBorder="1" applyAlignment="1">
      <alignment horizontal="center"/>
    </xf>
    <xf numFmtId="49" fontId="6" fillId="0" borderId="39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31" xfId="0" applyNumberFormat="1" applyFont="1" applyBorder="1" applyAlignment="1">
      <alignment horizontal="center" vertical="center" wrapText="1"/>
    </xf>
    <xf numFmtId="0" fontId="12" fillId="0" borderId="35" xfId="0" applyNumberFormat="1" applyFont="1" applyBorder="1" applyAlignment="1">
      <alignment horizontal="center" vertical="center"/>
    </xf>
    <xf numFmtId="0" fontId="13" fillId="0" borderId="22" xfId="0" applyNumberFormat="1" applyFont="1" applyFill="1" applyBorder="1" applyAlignment="1">
      <alignment horizontal="center"/>
    </xf>
    <xf numFmtId="0" fontId="13" fillId="0" borderId="0" xfId="0" applyNumberFormat="1" applyFont="1" applyBorder="1" applyAlignment="1">
      <alignment horizontal="right"/>
    </xf>
    <xf numFmtId="49" fontId="13" fillId="0" borderId="22" xfId="0" applyNumberFormat="1" applyFont="1" applyFill="1" applyBorder="1" applyAlignment="1">
      <alignment horizontal="left"/>
    </xf>
    <xf numFmtId="49" fontId="13" fillId="0" borderId="22" xfId="0" applyNumberFormat="1" applyFont="1" applyFill="1" applyBorder="1" applyAlignment="1">
      <alignment horizontal="center"/>
    </xf>
    <xf numFmtId="0" fontId="13" fillId="0" borderId="0" xfId="0" applyNumberFormat="1" applyFont="1" applyBorder="1" applyAlignment="1">
      <alignment horizontal="left"/>
    </xf>
    <xf numFmtId="0" fontId="12" fillId="0" borderId="0" xfId="0" applyNumberFormat="1" applyFont="1" applyBorder="1" applyAlignment="1">
      <alignment horizontal="center" vertical="center"/>
    </xf>
    <xf numFmtId="2" fontId="13" fillId="0" borderId="60" xfId="0" applyNumberFormat="1" applyFont="1" applyFill="1" applyBorder="1" applyAlignment="1">
      <alignment horizontal="center" vertical="center"/>
    </xf>
    <xf numFmtId="2" fontId="13" fillId="0" borderId="61" xfId="0" applyNumberFormat="1" applyFont="1" applyFill="1" applyBorder="1" applyAlignment="1">
      <alignment horizontal="center" vertical="center"/>
    </xf>
    <xf numFmtId="2" fontId="13" fillId="0" borderId="65" xfId="0" applyNumberFormat="1" applyFont="1" applyFill="1" applyBorder="1" applyAlignment="1">
      <alignment horizontal="center" vertical="center"/>
    </xf>
    <xf numFmtId="0" fontId="12" fillId="0" borderId="35" xfId="0" applyNumberFormat="1" applyFont="1" applyBorder="1" applyAlignment="1">
      <alignment horizontal="center" vertical="top"/>
    </xf>
    <xf numFmtId="0" fontId="12" fillId="0" borderId="0" xfId="0" applyNumberFormat="1" applyFont="1" applyBorder="1" applyAlignment="1">
      <alignment horizontal="center" vertical="top"/>
    </xf>
    <xf numFmtId="49" fontId="13" fillId="0" borderId="19" xfId="0" applyNumberFormat="1" applyFont="1" applyFill="1" applyBorder="1" applyAlignment="1">
      <alignment horizontal="center" vertical="center"/>
    </xf>
    <xf numFmtId="2" fontId="13" fillId="0" borderId="19" xfId="0" applyNumberFormat="1" applyFont="1" applyFill="1" applyBorder="1" applyAlignment="1">
      <alignment horizontal="center" vertical="center"/>
    </xf>
    <xf numFmtId="49" fontId="13" fillId="0" borderId="77" xfId="0" applyNumberFormat="1" applyFont="1" applyBorder="1" applyAlignment="1">
      <alignment horizontal="center" vertical="center"/>
    </xf>
    <xf numFmtId="2" fontId="17" fillId="0" borderId="19" xfId="0" applyNumberFormat="1" applyFont="1" applyFill="1" applyBorder="1" applyAlignment="1">
      <alignment horizontal="center" vertical="center"/>
    </xf>
    <xf numFmtId="0" fontId="19" fillId="0" borderId="32" xfId="0" applyNumberFormat="1" applyFont="1" applyBorder="1" applyAlignment="1">
      <alignment horizontal="center"/>
    </xf>
    <xf numFmtId="0" fontId="19" fillId="0" borderId="0" xfId="0" applyNumberFormat="1" applyFont="1" applyBorder="1" applyAlignment="1">
      <alignment horizontal="center"/>
    </xf>
    <xf numFmtId="0" fontId="19" fillId="0" borderId="87" xfId="0" applyNumberFormat="1" applyFont="1" applyBorder="1" applyAlignment="1">
      <alignment horizontal="center"/>
    </xf>
    <xf numFmtId="0" fontId="19" fillId="0" borderId="28" xfId="0" applyNumberFormat="1" applyFont="1" applyBorder="1" applyAlignment="1">
      <alignment horizontal="center"/>
    </xf>
    <xf numFmtId="2" fontId="13" fillId="0" borderId="77" xfId="0" applyNumberFormat="1" applyFont="1" applyFill="1" applyBorder="1" applyAlignment="1">
      <alignment horizontal="center" vertical="center"/>
    </xf>
    <xf numFmtId="2" fontId="17" fillId="0" borderId="76" xfId="0" applyNumberFormat="1" applyFont="1" applyFill="1" applyBorder="1" applyAlignment="1">
      <alignment horizontal="center" vertical="center"/>
    </xf>
    <xf numFmtId="0" fontId="13" fillId="0" borderId="39" xfId="0" applyNumberFormat="1" applyFont="1" applyFill="1" applyBorder="1" applyAlignment="1">
      <alignment horizontal="center" wrapText="1"/>
    </xf>
    <xf numFmtId="0" fontId="13" fillId="0" borderId="19" xfId="0" applyNumberFormat="1" applyFont="1" applyFill="1" applyBorder="1" applyAlignment="1">
      <alignment horizontal="center" wrapText="1"/>
    </xf>
    <xf numFmtId="0" fontId="13" fillId="0" borderId="33" xfId="0" applyNumberFormat="1" applyFont="1" applyFill="1" applyBorder="1" applyAlignment="1">
      <alignment horizontal="center" wrapText="1"/>
    </xf>
    <xf numFmtId="0" fontId="13" fillId="0" borderId="34" xfId="0" applyNumberFormat="1" applyFont="1" applyFill="1" applyBorder="1" applyAlignment="1">
      <alignment horizontal="center" vertical="center" wrapText="1"/>
    </xf>
    <xf numFmtId="0" fontId="13" fillId="0" borderId="48" xfId="0" applyNumberFormat="1" applyFont="1" applyFill="1" applyBorder="1" applyAlignment="1">
      <alignment horizontal="center" vertical="center" wrapText="1"/>
    </xf>
    <xf numFmtId="49" fontId="13" fillId="0" borderId="49" xfId="0" applyNumberFormat="1" applyFont="1" applyFill="1" applyBorder="1" applyAlignment="1">
      <alignment horizontal="center"/>
    </xf>
    <xf numFmtId="49" fontId="13" fillId="0" borderId="34" xfId="0" applyNumberFormat="1" applyFont="1" applyFill="1" applyBorder="1" applyAlignment="1">
      <alignment horizontal="center"/>
    </xf>
    <xf numFmtId="49" fontId="13" fillId="0" borderId="39" xfId="0" applyNumberFormat="1" applyFont="1" applyFill="1" applyBorder="1" applyAlignment="1">
      <alignment horizontal="center"/>
    </xf>
    <xf numFmtId="49" fontId="37" fillId="0" borderId="21" xfId="0" applyNumberFormat="1" applyFont="1" applyFill="1" applyBorder="1" applyAlignment="1">
      <alignment horizontal="center"/>
    </xf>
    <xf numFmtId="49" fontId="37" fillId="0" borderId="22" xfId="0" applyNumberFormat="1" applyFont="1" applyFill="1" applyBorder="1" applyAlignment="1">
      <alignment horizontal="center"/>
    </xf>
    <xf numFmtId="49" fontId="37" fillId="0" borderId="23" xfId="0" applyNumberFormat="1" applyFont="1" applyFill="1" applyBorder="1" applyAlignment="1">
      <alignment horizontal="center"/>
    </xf>
    <xf numFmtId="0" fontId="13" fillId="0" borderId="34" xfId="0" applyNumberFormat="1" applyFont="1" applyFill="1" applyBorder="1" applyAlignment="1">
      <alignment horizontal="center" wrapText="1"/>
    </xf>
    <xf numFmtId="0" fontId="13" fillId="0" borderId="48" xfId="0" applyNumberFormat="1" applyFont="1" applyFill="1" applyBorder="1" applyAlignment="1">
      <alignment horizontal="center" wrapText="1"/>
    </xf>
    <xf numFmtId="49" fontId="13" fillId="0" borderId="52" xfId="0" applyNumberFormat="1" applyFont="1" applyFill="1" applyBorder="1" applyAlignment="1">
      <alignment horizontal="center"/>
    </xf>
    <xf numFmtId="49" fontId="13" fillId="0" borderId="44" xfId="0" applyNumberFormat="1" applyFont="1" applyFill="1" applyBorder="1" applyAlignment="1">
      <alignment horizontal="center"/>
    </xf>
    <xf numFmtId="49" fontId="37" fillId="0" borderId="19" xfId="0" applyNumberFormat="1" applyFont="1" applyFill="1" applyBorder="1" applyAlignment="1">
      <alignment horizontal="center" vertical="center"/>
    </xf>
    <xf numFmtId="49" fontId="65" fillId="0" borderId="44" xfId="0" applyNumberFormat="1" applyFont="1" applyFill="1" applyBorder="1" applyAlignment="1">
      <alignment horizontal="center"/>
    </xf>
    <xf numFmtId="0" fontId="13" fillId="0" borderId="34" xfId="0" applyNumberFormat="1" applyFont="1" applyFill="1" applyBorder="1" applyAlignment="1">
      <alignment horizontal="left" vertical="center" wrapText="1"/>
    </xf>
    <xf numFmtId="0" fontId="13" fillId="0" borderId="48" xfId="0" applyNumberFormat="1" applyFont="1" applyFill="1" applyBorder="1" applyAlignment="1">
      <alignment horizontal="left" vertical="center" wrapText="1"/>
    </xf>
    <xf numFmtId="49" fontId="37" fillId="0" borderId="33" xfId="0" applyNumberFormat="1" applyFont="1" applyFill="1" applyBorder="1" applyAlignment="1">
      <alignment horizontal="center"/>
    </xf>
    <xf numFmtId="49" fontId="37" fillId="0" borderId="34" xfId="0" applyNumberFormat="1" applyFont="1" applyFill="1" applyBorder="1" applyAlignment="1">
      <alignment horizontal="center"/>
    </xf>
    <xf numFmtId="49" fontId="37" fillId="0" borderId="39" xfId="0" applyNumberFormat="1" applyFont="1" applyFill="1" applyBorder="1" applyAlignment="1">
      <alignment horizontal="center"/>
    </xf>
    <xf numFmtId="49" fontId="13" fillId="0" borderId="33" xfId="0" applyNumberFormat="1" applyFont="1" applyFill="1" applyBorder="1" applyAlignment="1">
      <alignment horizontal="center"/>
    </xf>
    <xf numFmtId="49" fontId="37" fillId="0" borderId="44" xfId="0" applyNumberFormat="1" applyFont="1" applyFill="1" applyBorder="1" applyAlignment="1">
      <alignment horizontal="center"/>
    </xf>
    <xf numFmtId="49" fontId="37" fillId="0" borderId="19" xfId="0" applyNumberFormat="1" applyFont="1" applyFill="1" applyBorder="1" applyAlignment="1">
      <alignment horizontal="center"/>
    </xf>
    <xf numFmtId="49" fontId="13" fillId="0" borderId="19" xfId="0" applyNumberFormat="1" applyFont="1" applyFill="1" applyBorder="1" applyAlignment="1">
      <alignment horizontal="center"/>
    </xf>
    <xf numFmtId="2" fontId="13" fillId="0" borderId="19" xfId="0" applyNumberFormat="1" applyFont="1" applyFill="1" applyBorder="1" applyAlignment="1">
      <alignment horizontal="center"/>
    </xf>
    <xf numFmtId="2" fontId="13" fillId="0" borderId="44" xfId="0" applyNumberFormat="1" applyFont="1" applyFill="1" applyBorder="1" applyAlignment="1">
      <alignment horizontal="center"/>
    </xf>
    <xf numFmtId="2" fontId="17" fillId="0" borderId="33" xfId="0" applyNumberFormat="1" applyFont="1" applyFill="1" applyBorder="1" applyAlignment="1">
      <alignment horizontal="center"/>
    </xf>
    <xf numFmtId="2" fontId="17" fillId="0" borderId="34" xfId="0" applyNumberFormat="1" applyFont="1" applyFill="1" applyBorder="1" applyAlignment="1">
      <alignment horizontal="center"/>
    </xf>
    <xf numFmtId="2" fontId="17" fillId="0" borderId="39" xfId="0" applyNumberFormat="1" applyFont="1" applyFill="1" applyBorder="1" applyAlignment="1">
      <alignment horizontal="center"/>
    </xf>
    <xf numFmtId="2" fontId="17" fillId="0" borderId="19" xfId="0" applyNumberFormat="1" applyFont="1" applyFill="1" applyBorder="1" applyAlignment="1">
      <alignment horizontal="center"/>
    </xf>
    <xf numFmtId="2" fontId="17" fillId="0" borderId="50" xfId="0" applyNumberFormat="1" applyFont="1" applyFill="1" applyBorder="1" applyAlignment="1">
      <alignment horizontal="center"/>
    </xf>
    <xf numFmtId="0" fontId="13" fillId="0" borderId="77" xfId="0" applyNumberFormat="1" applyFont="1" applyBorder="1" applyAlignment="1">
      <alignment horizontal="center" vertical="top"/>
    </xf>
    <xf numFmtId="2" fontId="13" fillId="0" borderId="33" xfId="0" applyNumberFormat="1" applyFont="1" applyFill="1" applyBorder="1" applyAlignment="1">
      <alignment horizontal="center"/>
    </xf>
    <xf numFmtId="2" fontId="13" fillId="0" borderId="34" xfId="0" applyNumberFormat="1" applyFont="1" applyFill="1" applyBorder="1" applyAlignment="1">
      <alignment horizontal="center"/>
    </xf>
    <xf numFmtId="2" fontId="13" fillId="0" borderId="39" xfId="0" applyNumberFormat="1" applyFont="1" applyFill="1" applyBorder="1" applyAlignment="1">
      <alignment horizontal="center"/>
    </xf>
    <xf numFmtId="0" fontId="36" fillId="0" borderId="19" xfId="0" applyNumberFormat="1" applyFont="1" applyBorder="1" applyAlignment="1">
      <alignment horizontal="center" vertical="center" wrapText="1"/>
    </xf>
    <xf numFmtId="0" fontId="36" fillId="0" borderId="19" xfId="0" applyNumberFormat="1" applyFont="1" applyBorder="1" applyAlignment="1">
      <alignment horizontal="center" vertical="center"/>
    </xf>
    <xf numFmtId="0" fontId="13" fillId="0" borderId="19" xfId="0" applyNumberFormat="1" applyFont="1" applyBorder="1" applyAlignment="1">
      <alignment horizontal="center" vertical="top"/>
    </xf>
    <xf numFmtId="0" fontId="13" fillId="0" borderId="18" xfId="0" applyNumberFormat="1" applyFont="1" applyBorder="1" applyAlignment="1">
      <alignment horizontal="center"/>
    </xf>
    <xf numFmtId="0" fontId="13" fillId="0" borderId="35" xfId="0" applyNumberFormat="1" applyFont="1" applyBorder="1" applyAlignment="1">
      <alignment horizontal="center"/>
    </xf>
    <xf numFmtId="0" fontId="13" fillId="0" borderId="54" xfId="0" applyNumberFormat="1" applyFont="1" applyBorder="1" applyAlignment="1">
      <alignment horizontal="center"/>
    </xf>
    <xf numFmtId="0" fontId="13" fillId="0" borderId="18" xfId="0" applyNumberFormat="1" applyFont="1" applyBorder="1" applyAlignment="1">
      <alignment horizontal="center" vertical="center" wrapText="1"/>
    </xf>
    <xf numFmtId="0" fontId="13" fillId="0" borderId="35" xfId="0" applyNumberFormat="1" applyFont="1" applyBorder="1" applyAlignment="1">
      <alignment horizontal="center" vertical="center" wrapText="1"/>
    </xf>
    <xf numFmtId="0" fontId="13" fillId="0" borderId="54" xfId="0" applyNumberFormat="1" applyFont="1" applyBorder="1" applyAlignment="1">
      <alignment horizontal="center" vertical="center" wrapText="1"/>
    </xf>
    <xf numFmtId="0" fontId="13" fillId="0" borderId="30" xfId="0" applyNumberFormat="1" applyFont="1" applyBorder="1" applyAlignment="1">
      <alignment horizontal="center" vertical="center" wrapText="1"/>
    </xf>
    <xf numFmtId="0" fontId="13" fillId="0" borderId="0" xfId="0" applyNumberFormat="1" applyFont="1" applyBorder="1" applyAlignment="1">
      <alignment horizontal="center" vertical="center" wrapText="1"/>
    </xf>
    <xf numFmtId="0" fontId="13" fillId="0" borderId="31" xfId="0" applyNumberFormat="1" applyFont="1" applyBorder="1" applyAlignment="1">
      <alignment horizontal="center" vertical="center" wrapText="1"/>
    </xf>
    <xf numFmtId="0" fontId="13" fillId="0" borderId="21" xfId="0" applyNumberFormat="1" applyFont="1" applyBorder="1" applyAlignment="1">
      <alignment horizontal="center" vertical="center" wrapText="1"/>
    </xf>
    <xf numFmtId="0" fontId="13" fillId="0" borderId="22" xfId="0" applyNumberFormat="1" applyFont="1" applyBorder="1" applyAlignment="1">
      <alignment horizontal="center" vertical="center" wrapText="1"/>
    </xf>
    <xf numFmtId="0" fontId="13" fillId="0" borderId="23" xfId="0" applyNumberFormat="1" applyFont="1" applyBorder="1" applyAlignment="1">
      <alignment horizontal="center" vertical="center" wrapText="1"/>
    </xf>
    <xf numFmtId="0" fontId="13" fillId="0" borderId="43" xfId="0" applyNumberFormat="1" applyFont="1" applyBorder="1" applyAlignment="1">
      <alignment horizontal="center" vertical="top"/>
    </xf>
    <xf numFmtId="0" fontId="13" fillId="0" borderId="39" xfId="0" applyNumberFormat="1" applyFont="1" applyBorder="1" applyAlignment="1">
      <alignment horizontal="center" vertical="center"/>
    </xf>
    <xf numFmtId="0" fontId="13" fillId="0" borderId="19" xfId="0" applyNumberFormat="1" applyFont="1" applyBorder="1" applyAlignment="1">
      <alignment horizontal="center" vertical="center"/>
    </xf>
    <xf numFmtId="0" fontId="13" fillId="0" borderId="19" xfId="0" applyNumberFormat="1" applyFont="1" applyBorder="1" applyAlignment="1">
      <alignment horizontal="center" vertical="center" wrapText="1"/>
    </xf>
    <xf numFmtId="0" fontId="13" fillId="0" borderId="39" xfId="0" applyNumberFormat="1" applyFont="1" applyBorder="1" applyAlignment="1">
      <alignment horizontal="center" vertical="top"/>
    </xf>
    <xf numFmtId="0" fontId="13" fillId="0" borderId="0" xfId="0" applyNumberFormat="1" applyFont="1" applyFill="1" applyBorder="1" applyAlignment="1">
      <alignment horizontal="left"/>
    </xf>
    <xf numFmtId="0" fontId="13" fillId="0" borderId="22" xfId="0" applyNumberFormat="1" applyFont="1" applyFill="1" applyBorder="1" applyAlignment="1">
      <alignment horizontal="left"/>
    </xf>
    <xf numFmtId="0" fontId="13" fillId="0" borderId="22" xfId="0" applyNumberFormat="1" applyFont="1" applyFill="1" applyBorder="1" applyAlignment="1">
      <alignment horizontal="left" wrapText="1"/>
    </xf>
    <xf numFmtId="2" fontId="17" fillId="0" borderId="46" xfId="0" applyNumberFormat="1" applyFont="1" applyFill="1" applyBorder="1" applyAlignment="1">
      <alignment horizontal="center"/>
    </xf>
    <xf numFmtId="2" fontId="17" fillId="0" borderId="38" xfId="0" applyNumberFormat="1" applyFont="1" applyFill="1" applyBorder="1" applyAlignment="1">
      <alignment horizontal="center"/>
    </xf>
    <xf numFmtId="2" fontId="17" fillId="0" borderId="59" xfId="0" applyNumberFormat="1" applyFont="1" applyFill="1" applyBorder="1" applyAlignment="1">
      <alignment horizontal="center"/>
    </xf>
    <xf numFmtId="0" fontId="13" fillId="0" borderId="33" xfId="0" applyNumberFormat="1" applyFont="1" applyBorder="1" applyAlignment="1">
      <alignment horizontal="center" vertical="top"/>
    </xf>
    <xf numFmtId="0" fontId="13" fillId="0" borderId="34" xfId="0" applyNumberFormat="1" applyFont="1" applyBorder="1" applyAlignment="1">
      <alignment horizontal="center" vertical="top"/>
    </xf>
    <xf numFmtId="2" fontId="13" fillId="0" borderId="46" xfId="0" applyNumberFormat="1" applyFont="1" applyFill="1" applyBorder="1" applyAlignment="1">
      <alignment horizontal="center"/>
    </xf>
    <xf numFmtId="2" fontId="13" fillId="0" borderId="38" xfId="0" applyNumberFormat="1" applyFont="1" applyFill="1" applyBorder="1" applyAlignment="1">
      <alignment horizontal="center"/>
    </xf>
    <xf numFmtId="2" fontId="13" fillId="0" borderId="59" xfId="0" applyNumberFormat="1" applyFont="1" applyFill="1" applyBorder="1" applyAlignment="1">
      <alignment horizontal="center"/>
    </xf>
    <xf numFmtId="2" fontId="13" fillId="0" borderId="84" xfId="0" applyNumberFormat="1" applyFont="1" applyFill="1" applyBorder="1" applyAlignment="1">
      <alignment horizontal="center" vertical="center"/>
    </xf>
    <xf numFmtId="2" fontId="13" fillId="0" borderId="85" xfId="0" applyNumberFormat="1" applyFont="1" applyFill="1" applyBorder="1" applyAlignment="1">
      <alignment horizontal="center" vertical="center"/>
    </xf>
    <xf numFmtId="2" fontId="13" fillId="0" borderId="86" xfId="0" applyNumberFormat="1" applyFont="1" applyFill="1" applyBorder="1" applyAlignment="1">
      <alignment horizontal="center" vertical="center"/>
    </xf>
    <xf numFmtId="49" fontId="16" fillId="0" borderId="22" xfId="0" applyNumberFormat="1" applyFont="1" applyFill="1" applyBorder="1" applyAlignment="1">
      <alignment horizontal="left"/>
    </xf>
    <xf numFmtId="0" fontId="13" fillId="0" borderId="30" xfId="0" applyNumberFormat="1" applyFont="1" applyBorder="1" applyAlignment="1">
      <alignment horizontal="center"/>
    </xf>
    <xf numFmtId="0" fontId="13" fillId="0" borderId="0" xfId="0" applyNumberFormat="1" applyFont="1" applyBorder="1" applyAlignment="1">
      <alignment horizontal="center"/>
    </xf>
    <xf numFmtId="0" fontId="13" fillId="0" borderId="31" xfId="0" applyNumberFormat="1" applyFont="1" applyBorder="1" applyAlignment="1">
      <alignment horizontal="center"/>
    </xf>
    <xf numFmtId="0" fontId="13" fillId="0" borderId="18" xfId="0" applyNumberFormat="1" applyFont="1" applyBorder="1" applyAlignment="1">
      <alignment horizontal="center" vertical="center"/>
    </xf>
    <xf numFmtId="0" fontId="13" fillId="0" borderId="35" xfId="0" applyNumberFormat="1" applyFont="1" applyBorder="1" applyAlignment="1">
      <alignment horizontal="center" vertical="center"/>
    </xf>
    <xf numFmtId="0" fontId="13" fillId="0" borderId="30" xfId="0" applyNumberFormat="1" applyFont="1" applyBorder="1" applyAlignment="1">
      <alignment horizontal="center" vertical="center"/>
    </xf>
    <xf numFmtId="0" fontId="13" fillId="0" borderId="0" xfId="0" applyNumberFormat="1" applyFont="1" applyBorder="1" applyAlignment="1">
      <alignment horizontal="center" vertical="center"/>
    </xf>
    <xf numFmtId="0" fontId="13" fillId="0" borderId="21" xfId="0" applyNumberFormat="1" applyFont="1" applyBorder="1" applyAlignment="1">
      <alignment horizontal="center" vertical="center"/>
    </xf>
    <xf numFmtId="0" fontId="13" fillId="0" borderId="22" xfId="0" applyNumberFormat="1" applyFont="1" applyBorder="1" applyAlignment="1">
      <alignment horizontal="center" vertical="center"/>
    </xf>
    <xf numFmtId="49" fontId="13" fillId="0" borderId="47" xfId="0" applyNumberFormat="1" applyFont="1" applyFill="1" applyBorder="1" applyAlignment="1">
      <alignment horizontal="center"/>
    </xf>
    <xf numFmtId="49" fontId="13" fillId="0" borderId="35" xfId="0" applyNumberFormat="1" applyFont="1" applyFill="1" applyBorder="1" applyAlignment="1">
      <alignment horizontal="center"/>
    </xf>
    <xf numFmtId="49" fontId="13" fillId="0" borderId="63" xfId="0" applyNumberFormat="1" applyFont="1" applyFill="1" applyBorder="1" applyAlignment="1">
      <alignment horizontal="center"/>
    </xf>
    <xf numFmtId="49" fontId="13" fillId="0" borderId="48" xfId="0" applyNumberFormat="1" applyFont="1" applyFill="1" applyBorder="1" applyAlignment="1">
      <alignment horizontal="center"/>
    </xf>
    <xf numFmtId="49" fontId="13" fillId="0" borderId="82" xfId="0" applyNumberFormat="1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49" fontId="13" fillId="0" borderId="83" xfId="0" applyNumberFormat="1" applyFont="1" applyFill="1" applyBorder="1" applyAlignment="1">
      <alignment horizontal="center"/>
    </xf>
    <xf numFmtId="49" fontId="13" fillId="0" borderId="70" xfId="0" applyNumberFormat="1" applyFont="1" applyFill="1" applyBorder="1" applyAlignment="1">
      <alignment horizontal="center"/>
    </xf>
    <xf numFmtId="49" fontId="13" fillId="0" borderId="64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left" wrapText="1"/>
    </xf>
    <xf numFmtId="49" fontId="18" fillId="0" borderId="79" xfId="0" applyNumberFormat="1" applyFont="1" applyFill="1" applyBorder="1" applyAlignment="1">
      <alignment horizontal="center" vertical="center"/>
    </xf>
    <xf numFmtId="49" fontId="18" fillId="0" borderId="80" xfId="0" applyNumberFormat="1" applyFont="1" applyFill="1" applyBorder="1" applyAlignment="1">
      <alignment horizontal="center" vertical="center"/>
    </xf>
    <xf numFmtId="49" fontId="18" fillId="0" borderId="81" xfId="0" applyNumberFormat="1" applyFont="1" applyFill="1" applyBorder="1" applyAlignment="1">
      <alignment horizontal="center" vertical="center"/>
    </xf>
    <xf numFmtId="49" fontId="18" fillId="0" borderId="71" xfId="0" applyNumberFormat="1" applyFont="1" applyFill="1" applyBorder="1" applyAlignment="1">
      <alignment horizontal="center" vertical="center"/>
    </xf>
    <xf numFmtId="49" fontId="18" fillId="0" borderId="67" xfId="0" applyNumberFormat="1" applyFont="1" applyFill="1" applyBorder="1" applyAlignment="1">
      <alignment horizontal="center" vertical="center"/>
    </xf>
    <xf numFmtId="49" fontId="18" fillId="0" borderId="69" xfId="0" applyNumberFormat="1" applyFont="1" applyFill="1" applyBorder="1" applyAlignment="1">
      <alignment horizontal="center" vertical="center"/>
    </xf>
    <xf numFmtId="49" fontId="13" fillId="0" borderId="37" xfId="0" applyNumberFormat="1" applyFont="1" applyBorder="1" applyAlignment="1">
      <alignment horizontal="center" vertical="center"/>
    </xf>
    <xf numFmtId="49" fontId="13" fillId="0" borderId="20" xfId="0" applyNumberFormat="1" applyFont="1" applyBorder="1" applyAlignment="1">
      <alignment horizontal="center" vertical="center"/>
    </xf>
    <xf numFmtId="49" fontId="13" fillId="0" borderId="78" xfId="0" applyNumberFormat="1" applyFont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/>
    </xf>
    <xf numFmtId="0" fontId="13" fillId="0" borderId="40" xfId="0" applyNumberFormat="1" applyFont="1" applyBorder="1" applyAlignment="1">
      <alignment horizontal="center" vertical="top"/>
    </xf>
    <xf numFmtId="49" fontId="13" fillId="0" borderId="36" xfId="0" applyNumberFormat="1" applyFont="1" applyFill="1" applyBorder="1" applyAlignment="1">
      <alignment horizontal="center"/>
    </xf>
    <xf numFmtId="49" fontId="13" fillId="0" borderId="50" xfId="0" applyNumberFormat="1" applyFont="1" applyFill="1" applyBorder="1" applyAlignment="1">
      <alignment horizontal="center"/>
    </xf>
    <xf numFmtId="49" fontId="13" fillId="0" borderId="40" xfId="0" applyNumberFormat="1" applyFont="1" applyBorder="1" applyAlignment="1">
      <alignment horizontal="center" vertical="center"/>
    </xf>
    <xf numFmtId="49" fontId="13" fillId="0" borderId="61" xfId="0" applyNumberFormat="1" applyFont="1" applyBorder="1" applyAlignment="1">
      <alignment horizontal="center" vertical="center"/>
    </xf>
    <xf numFmtId="49" fontId="13" fillId="0" borderId="65" xfId="0" applyNumberFormat="1" applyFont="1" applyBorder="1" applyAlignment="1">
      <alignment horizontal="center" vertical="center"/>
    </xf>
    <xf numFmtId="49" fontId="13" fillId="0" borderId="60" xfId="0" applyNumberFormat="1" applyFont="1" applyFill="1" applyBorder="1" applyAlignment="1">
      <alignment horizontal="center"/>
    </xf>
    <xf numFmtId="49" fontId="13" fillId="0" borderId="61" xfId="0" applyNumberFormat="1" applyFont="1" applyFill="1" applyBorder="1" applyAlignment="1">
      <alignment horizontal="center"/>
    </xf>
    <xf numFmtId="49" fontId="13" fillId="0" borderId="62" xfId="0" applyNumberFormat="1" applyFont="1" applyFill="1" applyBorder="1" applyAlignment="1">
      <alignment horizontal="center"/>
    </xf>
    <xf numFmtId="2" fontId="17" fillId="0" borderId="44" xfId="0" applyNumberFormat="1" applyFont="1" applyFill="1" applyBorder="1" applyAlignment="1">
      <alignment horizontal="center"/>
    </xf>
    <xf numFmtId="2" fontId="17" fillId="0" borderId="51" xfId="0" applyNumberFormat="1" applyFont="1" applyFill="1" applyBorder="1" applyAlignment="1">
      <alignment horizontal="center"/>
    </xf>
    <xf numFmtId="2" fontId="17" fillId="0" borderId="48" xfId="0" applyNumberFormat="1" applyFont="1" applyFill="1" applyBorder="1" applyAlignment="1">
      <alignment horizontal="center"/>
    </xf>
    <xf numFmtId="2" fontId="17" fillId="0" borderId="50" xfId="0" applyNumberFormat="1" applyFont="1" applyFill="1" applyBorder="1" applyAlignment="1">
      <alignment horizontal="center" vertical="center"/>
    </xf>
    <xf numFmtId="0" fontId="13" fillId="0" borderId="60" xfId="0" applyNumberFormat="1" applyFont="1" applyFill="1" applyBorder="1" applyAlignment="1">
      <alignment horizontal="center"/>
    </xf>
    <xf numFmtId="0" fontId="13" fillId="0" borderId="61" xfId="0" applyNumberFormat="1" applyFont="1" applyFill="1" applyBorder="1" applyAlignment="1">
      <alignment horizontal="center"/>
    </xf>
    <xf numFmtId="0" fontId="13" fillId="0" borderId="62" xfId="0" applyNumberFormat="1" applyFont="1" applyFill="1" applyBorder="1" applyAlignment="1">
      <alignment horizontal="center"/>
    </xf>
    <xf numFmtId="49" fontId="13" fillId="0" borderId="57" xfId="0" applyNumberFormat="1" applyFont="1" applyFill="1" applyBorder="1" applyAlignment="1">
      <alignment horizontal="center"/>
    </xf>
    <xf numFmtId="49" fontId="13" fillId="0" borderId="38" xfId="0" applyNumberFormat="1" applyFont="1" applyFill="1" applyBorder="1" applyAlignment="1">
      <alignment horizontal="center"/>
    </xf>
    <xf numFmtId="49" fontId="13" fillId="0" borderId="58" xfId="0" applyNumberFormat="1" applyFont="1" applyFill="1" applyBorder="1" applyAlignment="1">
      <alignment horizontal="center"/>
    </xf>
    <xf numFmtId="2" fontId="13" fillId="0" borderId="44" xfId="0" applyNumberFormat="1" applyFont="1" applyFill="1" applyBorder="1" applyAlignment="1">
      <alignment horizontal="center" vertical="center"/>
    </xf>
    <xf numFmtId="49" fontId="13" fillId="0" borderId="44" xfId="0" applyNumberFormat="1" applyFont="1" applyFill="1" applyBorder="1" applyAlignment="1">
      <alignment horizontal="center" vertical="center"/>
    </xf>
    <xf numFmtId="2" fontId="13" fillId="0" borderId="50" xfId="0" applyNumberFormat="1" applyFont="1" applyFill="1" applyBorder="1" applyAlignment="1">
      <alignment horizontal="center" vertical="center"/>
    </xf>
    <xf numFmtId="2" fontId="13" fillId="0" borderId="51" xfId="0" applyNumberFormat="1" applyFont="1" applyFill="1" applyBorder="1" applyAlignment="1">
      <alignment horizontal="center"/>
    </xf>
    <xf numFmtId="2" fontId="13" fillId="0" borderId="76" xfId="0" applyNumberFormat="1" applyFont="1" applyFill="1" applyBorder="1" applyAlignment="1">
      <alignment horizontal="center" vertical="center"/>
    </xf>
    <xf numFmtId="49" fontId="13" fillId="0" borderId="77" xfId="0" applyNumberFormat="1" applyFont="1" applyFill="1" applyBorder="1" applyAlignment="1">
      <alignment horizontal="center" vertical="center"/>
    </xf>
    <xf numFmtId="49" fontId="13" fillId="0" borderId="88" xfId="0" applyNumberFormat="1" applyFont="1" applyFill="1" applyBorder="1" applyAlignment="1">
      <alignment horizontal="center" vertical="center"/>
    </xf>
    <xf numFmtId="49" fontId="37" fillId="0" borderId="77" xfId="0" applyNumberFormat="1" applyFont="1" applyFill="1" applyBorder="1" applyAlignment="1">
      <alignment horizontal="center" vertical="center"/>
    </xf>
    <xf numFmtId="2" fontId="13" fillId="0" borderId="89" xfId="0" applyNumberFormat="1" applyFont="1" applyFill="1" applyBorder="1" applyAlignment="1">
      <alignment horizontal="center" vertical="center"/>
    </xf>
    <xf numFmtId="4" fontId="39" fillId="0" borderId="33" xfId="18" applyNumberFormat="1" applyFont="1" applyBorder="1" applyAlignment="1">
      <alignment horizontal="center" wrapText="1"/>
    </xf>
    <xf numFmtId="4" fontId="39" fillId="0" borderId="39" xfId="18" applyNumberFormat="1" applyFont="1" applyBorder="1" applyAlignment="1">
      <alignment horizontal="center" wrapText="1"/>
    </xf>
    <xf numFmtId="164" fontId="38" fillId="0" borderId="33" xfId="18" applyNumberFormat="1" applyFont="1" applyBorder="1" applyAlignment="1">
      <alignment horizontal="center" wrapText="1"/>
    </xf>
    <xf numFmtId="164" fontId="38" fillId="0" borderId="39" xfId="18" applyNumberFormat="1" applyFont="1" applyBorder="1" applyAlignment="1">
      <alignment horizontal="center" wrapText="1"/>
    </xf>
    <xf numFmtId="0" fontId="46" fillId="16" borderId="43" xfId="18" applyFont="1" applyFill="1" applyBorder="1" applyAlignment="1">
      <alignment horizontal="center" vertical="center" wrapText="1"/>
    </xf>
    <xf numFmtId="0" fontId="60" fillId="0" borderId="45" xfId="0" applyFont="1" applyBorder="1" applyAlignment="1">
      <alignment horizontal="center" vertical="center" wrapText="1"/>
    </xf>
    <xf numFmtId="0" fontId="60" fillId="0" borderId="44" xfId="0" applyFont="1" applyBorder="1" applyAlignment="1">
      <alignment horizontal="center" vertical="center" wrapText="1"/>
    </xf>
    <xf numFmtId="0" fontId="46" fillId="16" borderId="33" xfId="18" applyFont="1" applyFill="1" applyBorder="1" applyAlignment="1">
      <alignment horizontal="center" vertical="center" wrapText="1"/>
    </xf>
    <xf numFmtId="0" fontId="46" fillId="16" borderId="34" xfId="18" applyFont="1" applyFill="1" applyBorder="1" applyAlignment="1">
      <alignment horizontal="center" vertical="center" wrapText="1"/>
    </xf>
    <xf numFmtId="0" fontId="46" fillId="16" borderId="39" xfId="18" applyFont="1" applyFill="1" applyBorder="1" applyAlignment="1">
      <alignment horizontal="center" vertical="center" wrapText="1"/>
    </xf>
    <xf numFmtId="0" fontId="46" fillId="16" borderId="18" xfId="18" applyFont="1" applyFill="1" applyBorder="1" applyAlignment="1">
      <alignment horizontal="center" vertical="center" wrapText="1"/>
    </xf>
    <xf numFmtId="0" fontId="46" fillId="16" borderId="21" xfId="18" applyFont="1" applyFill="1" applyBorder="1" applyAlignment="1">
      <alignment horizontal="center" vertical="center" wrapText="1"/>
    </xf>
    <xf numFmtId="0" fontId="46" fillId="16" borderId="45" xfId="18" applyFont="1" applyFill="1" applyBorder="1" applyAlignment="1">
      <alignment horizontal="center" vertical="center" wrapText="1"/>
    </xf>
    <xf numFmtId="0" fontId="46" fillId="16" borderId="44" xfId="18" applyFont="1" applyFill="1" applyBorder="1" applyAlignment="1">
      <alignment horizontal="center" vertical="center" wrapText="1"/>
    </xf>
    <xf numFmtId="0" fontId="46" fillId="16" borderId="33" xfId="0" applyFont="1" applyFill="1" applyBorder="1" applyAlignment="1">
      <alignment horizontal="center" vertical="center" wrapText="1"/>
    </xf>
    <xf numFmtId="0" fontId="46" fillId="16" borderId="34" xfId="0" applyFont="1" applyFill="1" applyBorder="1" applyAlignment="1">
      <alignment horizontal="center" vertical="center" wrapText="1"/>
    </xf>
    <xf numFmtId="0" fontId="46" fillId="16" borderId="39" xfId="0" applyFont="1" applyFill="1" applyBorder="1" applyAlignment="1">
      <alignment horizontal="center" vertical="center" wrapText="1"/>
    </xf>
    <xf numFmtId="0" fontId="49" fillId="0" borderId="34" xfId="18" applyFont="1" applyBorder="1" applyAlignment="1">
      <alignment horizontal="left" wrapText="1"/>
    </xf>
    <xf numFmtId="0" fontId="49" fillId="0" borderId="22" xfId="18" applyFont="1" applyBorder="1" applyAlignment="1">
      <alignment horizontal="left" wrapText="1"/>
    </xf>
    <xf numFmtId="0" fontId="60" fillId="0" borderId="30" xfId="0" applyFont="1" applyBorder="1" applyAlignment="1">
      <alignment horizontal="center" vertical="center" wrapText="1"/>
    </xf>
    <xf numFmtId="0" fontId="60" fillId="0" borderId="21" xfId="0" applyFont="1" applyBorder="1" applyAlignment="1">
      <alignment horizontal="center" vertical="center" wrapText="1"/>
    </xf>
    <xf numFmtId="0" fontId="60" fillId="0" borderId="34" xfId="0" applyFont="1" applyBorder="1" applyAlignment="1">
      <alignment horizontal="center" vertical="center" wrapText="1"/>
    </xf>
    <xf numFmtId="0" fontId="60" fillId="0" borderId="39" xfId="0" applyFont="1" applyBorder="1" applyAlignment="1">
      <alignment horizontal="center" vertical="center" wrapText="1"/>
    </xf>
    <xf numFmtId="0" fontId="57" fillId="0" borderId="0" xfId="18" applyFont="1" applyAlignment="1">
      <alignment horizontal="center"/>
    </xf>
    <xf numFmtId="0" fontId="58" fillId="0" borderId="22" xfId="18" applyFont="1" applyBorder="1" applyAlignment="1">
      <alignment horizontal="center" wrapText="1"/>
    </xf>
    <xf numFmtId="0" fontId="43" fillId="0" borderId="19" xfId="0" applyFont="1" applyBorder="1" applyAlignment="1">
      <alignment horizontal="center" vertical="center" wrapText="1"/>
    </xf>
    <xf numFmtId="2" fontId="8" fillId="0" borderId="19" xfId="0" applyNumberFormat="1" applyFont="1" applyBorder="1" applyAlignment="1">
      <alignment horizontal="center" vertical="center" wrapText="1"/>
    </xf>
    <xf numFmtId="2" fontId="45" fillId="0" borderId="19" xfId="18" applyNumberFormat="1" applyFont="1" applyBorder="1" applyAlignment="1">
      <alignment horizontal="center"/>
    </xf>
    <xf numFmtId="2" fontId="10" fillId="0" borderId="19" xfId="0" applyNumberFormat="1" applyFont="1" applyBorder="1" applyAlignment="1">
      <alignment horizontal="center" vertical="center" wrapText="1"/>
    </xf>
    <xf numFmtId="2" fontId="52" fillId="0" borderId="19" xfId="18" applyNumberFormat="1" applyFont="1" applyBorder="1" applyAlignment="1">
      <alignment horizontal="center"/>
    </xf>
    <xf numFmtId="0" fontId="45" fillId="0" borderId="33" xfId="18" applyFont="1" applyBorder="1" applyAlignment="1">
      <alignment horizontal="left" wrapText="1"/>
    </xf>
    <xf numFmtId="0" fontId="45" fillId="0" borderId="34" xfId="18" applyFont="1" applyBorder="1" applyAlignment="1">
      <alignment horizontal="left" wrapText="1"/>
    </xf>
    <xf numFmtId="0" fontId="45" fillId="0" borderId="39" xfId="18" applyFont="1" applyBorder="1" applyAlignment="1">
      <alignment horizontal="left" wrapText="1"/>
    </xf>
    <xf numFmtId="164" fontId="39" fillId="0" borderId="33" xfId="18" applyNumberFormat="1" applyFont="1" applyBorder="1" applyAlignment="1">
      <alignment horizontal="center" wrapText="1"/>
    </xf>
    <xf numFmtId="164" fontId="39" fillId="0" borderId="39" xfId="18" applyNumberFormat="1" applyFont="1" applyBorder="1" applyAlignment="1">
      <alignment horizontal="center" wrapText="1"/>
    </xf>
    <xf numFmtId="0" fontId="49" fillId="17" borderId="33" xfId="18" applyFont="1" applyFill="1" applyBorder="1" applyAlignment="1">
      <alignment horizontal="right" vertical="center"/>
    </xf>
    <xf numFmtId="0" fontId="49" fillId="17" borderId="34" xfId="18" applyFont="1" applyFill="1" applyBorder="1" applyAlignment="1">
      <alignment horizontal="right" vertical="center"/>
    </xf>
    <xf numFmtId="0" fontId="49" fillId="17" borderId="39" xfId="18" applyFont="1" applyFill="1" applyBorder="1" applyAlignment="1">
      <alignment horizontal="right" vertical="center"/>
    </xf>
    <xf numFmtId="0" fontId="51" fillId="16" borderId="33" xfId="18" applyFont="1" applyFill="1" applyBorder="1" applyAlignment="1">
      <alignment horizontal="center" vertical="center" wrapText="1"/>
    </xf>
    <xf numFmtId="0" fontId="51" fillId="16" borderId="39" xfId="18" applyFont="1" applyFill="1" applyBorder="1" applyAlignment="1">
      <alignment horizontal="center" vertical="center" wrapText="1"/>
    </xf>
    <xf numFmtId="0" fontId="52" fillId="0" borderId="33" xfId="18" applyFont="1" applyBorder="1" applyAlignment="1">
      <alignment horizontal="left" wrapText="1"/>
    </xf>
    <xf numFmtId="0" fontId="52" fillId="0" borderId="34" xfId="18" applyFont="1" applyBorder="1" applyAlignment="1">
      <alignment horizontal="left" wrapText="1"/>
    </xf>
    <xf numFmtId="0" fontId="52" fillId="0" borderId="39" xfId="18" applyFont="1" applyBorder="1" applyAlignment="1">
      <alignment horizontal="left" wrapText="1"/>
    </xf>
    <xf numFmtId="0" fontId="49" fillId="0" borderId="33" xfId="18" applyFont="1" applyBorder="1" applyAlignment="1">
      <alignment horizontal="left" wrapText="1"/>
    </xf>
    <xf numFmtId="0" fontId="51" fillId="16" borderId="34" xfId="18" applyFont="1" applyFill="1" applyBorder="1" applyAlignment="1">
      <alignment horizontal="center" vertical="center" wrapText="1"/>
    </xf>
    <xf numFmtId="0" fontId="46" fillId="16" borderId="19" xfId="18" applyFont="1" applyFill="1" applyBorder="1" applyAlignment="1">
      <alignment horizontal="center" vertical="center" wrapText="1"/>
    </xf>
    <xf numFmtId="0" fontId="38" fillId="0" borderId="33" xfId="18" applyFont="1" applyBorder="1" applyAlignment="1">
      <alignment horizontal="center" vertical="center" wrapText="1"/>
    </xf>
    <xf numFmtId="0" fontId="38" fillId="0" borderId="39" xfId="18" applyFont="1" applyBorder="1" applyAlignment="1">
      <alignment horizontal="center" vertical="center" wrapText="1"/>
    </xf>
    <xf numFmtId="4" fontId="11" fillId="0" borderId="33" xfId="18" applyNumberFormat="1" applyFont="1" applyBorder="1" applyAlignment="1">
      <alignment horizontal="center" wrapText="1"/>
    </xf>
    <xf numFmtId="4" fontId="11" fillId="0" borderId="39" xfId="18" applyNumberFormat="1" applyFont="1" applyBorder="1" applyAlignment="1">
      <alignment horizontal="center" wrapText="1"/>
    </xf>
    <xf numFmtId="3" fontId="11" fillId="0" borderId="33" xfId="18" applyNumberFormat="1" applyFont="1" applyBorder="1" applyAlignment="1">
      <alignment horizontal="center" wrapText="1"/>
    </xf>
    <xf numFmtId="3" fontId="11" fillId="0" borderId="39" xfId="18" applyNumberFormat="1" applyFont="1" applyBorder="1" applyAlignment="1">
      <alignment horizontal="center" wrapText="1"/>
    </xf>
    <xf numFmtId="0" fontId="49" fillId="0" borderId="39" xfId="18" applyFont="1" applyBorder="1" applyAlignment="1">
      <alignment horizontal="left" wrapText="1"/>
    </xf>
    <xf numFmtId="0" fontId="51" fillId="0" borderId="35" xfId="18" applyFont="1" applyBorder="1" applyAlignment="1">
      <alignment horizontal="center"/>
    </xf>
    <xf numFmtId="0" fontId="51" fillId="15" borderId="35" xfId="18" applyFont="1" applyFill="1" applyBorder="1" applyAlignment="1">
      <alignment horizontal="center"/>
    </xf>
    <xf numFmtId="0" fontId="42" fillId="0" borderId="35" xfId="18" applyFont="1" applyBorder="1" applyAlignment="1">
      <alignment horizontal="right" vertical="center"/>
    </xf>
    <xf numFmtId="0" fontId="42" fillId="0" borderId="54" xfId="18" applyFont="1" applyBorder="1" applyAlignment="1">
      <alignment horizontal="right" vertical="center"/>
    </xf>
    <xf numFmtId="0" fontId="51" fillId="0" borderId="0" xfId="18" applyFont="1" applyAlignment="1">
      <alignment horizontal="center"/>
    </xf>
    <xf numFmtId="2" fontId="45" fillId="0" borderId="33" xfId="18" applyNumberFormat="1" applyFont="1" applyBorder="1" applyAlignment="1">
      <alignment horizontal="center" vertical="center"/>
    </xf>
    <xf numFmtId="2" fontId="45" fillId="0" borderId="34" xfId="18" applyNumberFormat="1" applyFont="1" applyBorder="1" applyAlignment="1">
      <alignment horizontal="center" vertical="center"/>
    </xf>
    <xf numFmtId="2" fontId="45" fillId="0" borderId="39" xfId="18" applyNumberFormat="1" applyFont="1" applyBorder="1" applyAlignment="1">
      <alignment horizontal="center" vertical="center"/>
    </xf>
    <xf numFmtId="166" fontId="8" fillId="0" borderId="19" xfId="0" applyNumberFormat="1" applyFont="1" applyBorder="1" applyAlignment="1">
      <alignment horizontal="center" vertical="center" wrapText="1"/>
    </xf>
    <xf numFmtId="0" fontId="45" fillId="0" borderId="33" xfId="18" applyFont="1" applyBorder="1" applyAlignment="1">
      <alignment horizontal="left"/>
    </xf>
    <xf numFmtId="0" fontId="45" fillId="0" borderId="39" xfId="18" applyFont="1" applyBorder="1" applyAlignment="1">
      <alignment horizontal="left"/>
    </xf>
    <xf numFmtId="0" fontId="38" fillId="0" borderId="33" xfId="18" applyFont="1" applyBorder="1" applyAlignment="1">
      <alignment horizontal="left" vertical="center" wrapText="1"/>
    </xf>
    <xf numFmtId="0" fontId="38" fillId="0" borderId="39" xfId="18" applyFont="1" applyBorder="1" applyAlignment="1">
      <alignment horizontal="left" vertical="center" wrapText="1"/>
    </xf>
    <xf numFmtId="0" fontId="52" fillId="0" borderId="33" xfId="18" applyFont="1" applyBorder="1" applyAlignment="1">
      <alignment horizontal="center" wrapText="1"/>
    </xf>
    <xf numFmtId="0" fontId="52" fillId="0" borderId="39" xfId="18" applyFont="1" applyBorder="1" applyAlignment="1">
      <alignment horizontal="center" wrapText="1"/>
    </xf>
    <xf numFmtId="0" fontId="38" fillId="0" borderId="33" xfId="18" applyFont="1" applyBorder="1" applyAlignment="1">
      <alignment horizontal="center" wrapText="1"/>
    </xf>
    <xf numFmtId="0" fontId="38" fillId="0" borderId="39" xfId="18" applyFont="1" applyBorder="1" applyAlignment="1">
      <alignment horizontal="center" wrapText="1"/>
    </xf>
    <xf numFmtId="2" fontId="52" fillId="0" borderId="33" xfId="18" applyNumberFormat="1" applyFont="1" applyBorder="1" applyAlignment="1">
      <alignment horizontal="center"/>
    </xf>
    <xf numFmtId="2" fontId="52" fillId="0" borderId="39" xfId="18" applyNumberFormat="1" applyFont="1" applyBorder="1" applyAlignment="1">
      <alignment horizontal="center"/>
    </xf>
    <xf numFmtId="0" fontId="38" fillId="0" borderId="33" xfId="18" applyFont="1" applyBorder="1" applyAlignment="1">
      <alignment horizontal="left" wrapText="1"/>
    </xf>
    <xf numFmtId="4" fontId="39" fillId="0" borderId="19" xfId="18" applyNumberFormat="1" applyFont="1" applyBorder="1" applyAlignment="1">
      <alignment horizontal="center" wrapText="1"/>
    </xf>
    <xf numFmtId="0" fontId="49" fillId="16" borderId="19" xfId="18" applyFont="1" applyFill="1" applyBorder="1" applyAlignment="1">
      <alignment horizontal="center" vertical="center" wrapText="1"/>
    </xf>
    <xf numFmtId="0" fontId="49" fillId="16" borderId="33" xfId="18" applyFont="1" applyFill="1" applyBorder="1" applyAlignment="1">
      <alignment horizontal="center" vertical="center" wrapText="1"/>
    </xf>
    <xf numFmtId="0" fontId="49" fillId="16" borderId="34" xfId="18" applyFont="1" applyFill="1" applyBorder="1" applyAlignment="1">
      <alignment horizontal="center" vertical="center" wrapText="1"/>
    </xf>
    <xf numFmtId="0" fontId="49" fillId="16" borderId="39" xfId="18" applyFont="1" applyFill="1" applyBorder="1" applyAlignment="1">
      <alignment horizontal="center" vertical="center" wrapText="1"/>
    </xf>
    <xf numFmtId="0" fontId="45" fillId="16" borderId="33" xfId="18" applyFont="1" applyFill="1" applyBorder="1" applyAlignment="1">
      <alignment horizontal="center" vertical="center" wrapText="1"/>
    </xf>
    <xf numFmtId="0" fontId="45" fillId="16" borderId="39" xfId="18" applyFont="1" applyFill="1" applyBorder="1" applyAlignment="1">
      <alignment horizontal="center" vertical="center" wrapText="1"/>
    </xf>
    <xf numFmtId="0" fontId="52" fillId="0" borderId="33" xfId="18" applyFont="1" applyBorder="1" applyAlignment="1">
      <alignment wrapText="1"/>
    </xf>
    <xf numFmtId="0" fontId="52" fillId="0" borderId="34" xfId="18" applyFont="1" applyBorder="1" applyAlignment="1">
      <alignment wrapText="1"/>
    </xf>
    <xf numFmtId="0" fontId="52" fillId="0" borderId="39" xfId="18" applyFont="1" applyBorder="1" applyAlignment="1">
      <alignment wrapText="1"/>
    </xf>
    <xf numFmtId="0" fontId="45" fillId="16" borderId="34" xfId="18" applyFont="1" applyFill="1" applyBorder="1" applyAlignment="1">
      <alignment horizontal="center" vertical="center" wrapText="1"/>
    </xf>
    <xf numFmtId="0" fontId="45" fillId="0" borderId="33" xfId="18" applyFont="1" applyBorder="1" applyAlignment="1">
      <alignment wrapText="1"/>
    </xf>
    <xf numFmtId="0" fontId="45" fillId="0" borderId="34" xfId="18" applyFont="1" applyBorder="1" applyAlignment="1">
      <alignment wrapText="1"/>
    </xf>
    <xf numFmtId="0" fontId="45" fillId="0" borderId="39" xfId="18" applyFont="1" applyBorder="1" applyAlignment="1">
      <alignment wrapText="1"/>
    </xf>
    <xf numFmtId="164" fontId="38" fillId="0" borderId="19" xfId="18" applyNumberFormat="1" applyFont="1" applyBorder="1" applyAlignment="1">
      <alignment horizontal="center" wrapText="1"/>
    </xf>
    <xf numFmtId="0" fontId="38" fillId="0" borderId="33" xfId="18" applyFont="1" applyBorder="1" applyAlignment="1">
      <alignment wrapText="1"/>
    </xf>
    <xf numFmtId="0" fontId="39" fillId="0" borderId="33" xfId="18" applyFont="1" applyBorder="1" applyAlignment="1">
      <alignment horizontal="center" wrapText="1"/>
    </xf>
    <xf numFmtId="0" fontId="39" fillId="0" borderId="39" xfId="18" applyFont="1" applyBorder="1" applyAlignment="1">
      <alignment horizontal="center" wrapText="1"/>
    </xf>
    <xf numFmtId="3" fontId="41" fillId="0" borderId="33" xfId="18" applyNumberFormat="1" applyFont="1" applyBorder="1" applyAlignment="1">
      <alignment horizontal="center" wrapText="1"/>
    </xf>
    <xf numFmtId="3" fontId="41" fillId="0" borderId="39" xfId="18" applyNumberFormat="1" applyFont="1" applyBorder="1" applyAlignment="1">
      <alignment horizontal="center" wrapText="1"/>
    </xf>
    <xf numFmtId="4" fontId="41" fillId="0" borderId="33" xfId="18" applyNumberFormat="1" applyFont="1" applyBorder="1" applyAlignment="1">
      <alignment horizontal="center" wrapText="1"/>
    </xf>
    <xf numFmtId="4" fontId="41" fillId="0" borderId="39" xfId="18" applyNumberFormat="1" applyFont="1" applyBorder="1" applyAlignment="1">
      <alignment horizontal="center" wrapText="1"/>
    </xf>
    <xf numFmtId="0" fontId="54" fillId="16" borderId="33" xfId="18" applyFont="1" applyFill="1" applyBorder="1" applyAlignment="1">
      <alignment horizontal="center" vertical="center" wrapText="1"/>
    </xf>
    <xf numFmtId="0" fontId="54" fillId="16" borderId="39" xfId="18" applyFont="1" applyFill="1" applyBorder="1" applyAlignment="1">
      <alignment horizontal="center" vertical="center" wrapText="1"/>
    </xf>
    <xf numFmtId="0" fontId="56" fillId="16" borderId="33" xfId="18" applyFont="1" applyFill="1" applyBorder="1" applyAlignment="1">
      <alignment horizontal="center" vertical="center" wrapText="1"/>
    </xf>
    <xf numFmtId="0" fontId="56" fillId="16" borderId="39" xfId="18" applyFont="1" applyFill="1" applyBorder="1" applyAlignment="1">
      <alignment horizontal="center" vertical="center" wrapText="1"/>
    </xf>
    <xf numFmtId="0" fontId="51" fillId="0" borderId="0" xfId="18" applyFont="1" applyFill="1" applyBorder="1" applyAlignment="1">
      <alignment horizontal="left" vertical="center"/>
    </xf>
    <xf numFmtId="49" fontId="11" fillId="0" borderId="33" xfId="18" applyNumberFormat="1" applyFont="1" applyBorder="1" applyAlignment="1">
      <alignment horizontal="center" wrapText="1"/>
    </xf>
    <xf numFmtId="49" fontId="11" fillId="0" borderId="34" xfId="18" applyNumberFormat="1" applyFont="1" applyBorder="1" applyAlignment="1">
      <alignment horizontal="center" wrapText="1"/>
    </xf>
    <xf numFmtId="49" fontId="11" fillId="0" borderId="39" xfId="18" applyNumberFormat="1" applyFont="1" applyBorder="1" applyAlignment="1">
      <alignment horizontal="center" wrapText="1"/>
    </xf>
    <xf numFmtId="3" fontId="11" fillId="0" borderId="34" xfId="18" applyNumberFormat="1" applyFont="1" applyBorder="1" applyAlignment="1">
      <alignment horizontal="center" wrapText="1"/>
    </xf>
    <xf numFmtId="0" fontId="45" fillId="0" borderId="43" xfId="18" applyFont="1" applyBorder="1" applyAlignment="1">
      <alignment horizontal="right" vertical="center"/>
    </xf>
    <xf numFmtId="0" fontId="45" fillId="0" borderId="45" xfId="18" applyFont="1" applyBorder="1" applyAlignment="1">
      <alignment horizontal="right" vertical="center"/>
    </xf>
    <xf numFmtId="0" fontId="45" fillId="0" borderId="44" xfId="18" applyFont="1" applyBorder="1" applyAlignment="1">
      <alignment horizontal="right" vertical="center"/>
    </xf>
    <xf numFmtId="0" fontId="38" fillId="0" borderId="33" xfId="18" applyFont="1" applyBorder="1" applyAlignment="1">
      <alignment horizontal="left"/>
    </xf>
    <xf numFmtId="0" fontId="45" fillId="0" borderId="34" xfId="18" applyFont="1" applyBorder="1" applyAlignment="1">
      <alignment horizontal="left"/>
    </xf>
    <xf numFmtId="0" fontId="38" fillId="0" borderId="34" xfId="18" applyFont="1" applyBorder="1" applyAlignment="1">
      <alignment horizontal="center"/>
    </xf>
    <xf numFmtId="0" fontId="45" fillId="0" borderId="34" xfId="18" applyFont="1" applyBorder="1" applyAlignment="1">
      <alignment horizontal="center"/>
    </xf>
    <xf numFmtId="0" fontId="45" fillId="0" borderId="39" xfId="18" applyFont="1" applyBorder="1" applyAlignment="1">
      <alignment horizontal="center"/>
    </xf>
    <xf numFmtId="0" fontId="45" fillId="0" borderId="43" xfId="18" applyFont="1" applyBorder="1" applyAlignment="1">
      <alignment horizontal="center" vertical="center" wrapText="1"/>
    </xf>
    <xf numFmtId="0" fontId="45" fillId="0" borderId="45" xfId="18" applyFont="1" applyBorder="1" applyAlignment="1">
      <alignment horizontal="center" vertical="center" wrapText="1"/>
    </xf>
    <xf numFmtId="0" fontId="45" fillId="0" borderId="44" xfId="18" applyFont="1" applyBorder="1" applyAlignment="1">
      <alignment horizontal="center" vertical="center" wrapText="1"/>
    </xf>
    <xf numFmtId="3" fontId="41" fillId="0" borderId="34" xfId="18" applyNumberFormat="1" applyFont="1" applyBorder="1" applyAlignment="1">
      <alignment horizontal="right" wrapText="1"/>
    </xf>
    <xf numFmtId="3" fontId="41" fillId="0" borderId="39" xfId="18" applyNumberFormat="1" applyFont="1" applyBorder="1" applyAlignment="1">
      <alignment horizontal="right" wrapText="1"/>
    </xf>
    <xf numFmtId="0" fontId="45" fillId="0" borderId="54" xfId="18" applyFont="1" applyBorder="1" applyAlignment="1">
      <alignment horizontal="right" vertical="center"/>
    </xf>
    <xf numFmtId="0" fontId="45" fillId="0" borderId="31" xfId="18" applyFont="1" applyBorder="1" applyAlignment="1">
      <alignment horizontal="right" vertical="center"/>
    </xf>
    <xf numFmtId="0" fontId="45" fillId="0" borderId="23" xfId="18" applyFont="1" applyBorder="1" applyAlignment="1">
      <alignment horizontal="right" vertical="center"/>
    </xf>
    <xf numFmtId="2" fontId="8" fillId="0" borderId="33" xfId="0" applyNumberFormat="1" applyFont="1" applyBorder="1" applyAlignment="1">
      <alignment horizontal="center" vertical="center" wrapText="1"/>
    </xf>
    <xf numFmtId="2" fontId="8" fillId="0" borderId="34" xfId="0" applyNumberFormat="1" applyFont="1" applyBorder="1" applyAlignment="1">
      <alignment horizontal="center" vertical="center" wrapText="1"/>
    </xf>
    <xf numFmtId="2" fontId="8" fillId="0" borderId="39" xfId="0" applyNumberFormat="1" applyFont="1" applyBorder="1" applyAlignment="1">
      <alignment horizontal="center" vertical="center" wrapText="1"/>
    </xf>
    <xf numFmtId="0" fontId="58" fillId="0" borderId="22" xfId="18" applyFont="1" applyBorder="1" applyAlignment="1">
      <alignment horizontal="center"/>
    </xf>
    <xf numFmtId="0" fontId="43" fillId="0" borderId="33" xfId="0" applyFont="1" applyBorder="1" applyAlignment="1">
      <alignment horizontal="center" vertical="center" wrapText="1"/>
    </xf>
    <xf numFmtId="0" fontId="43" fillId="0" borderId="34" xfId="0" applyFont="1" applyBorder="1" applyAlignment="1">
      <alignment horizontal="center" vertical="center" wrapText="1"/>
    </xf>
    <xf numFmtId="0" fontId="43" fillId="0" borderId="39" xfId="0" applyFont="1" applyBorder="1" applyAlignment="1">
      <alignment horizontal="center" vertical="center" wrapText="1"/>
    </xf>
    <xf numFmtId="2" fontId="10" fillId="0" borderId="33" xfId="0" applyNumberFormat="1" applyFont="1" applyBorder="1" applyAlignment="1">
      <alignment horizontal="center" vertical="center" wrapText="1"/>
    </xf>
    <xf numFmtId="2" fontId="10" fillId="0" borderId="34" xfId="0" applyNumberFormat="1" applyFont="1" applyBorder="1" applyAlignment="1">
      <alignment horizontal="center" vertical="center" wrapText="1"/>
    </xf>
    <xf numFmtId="2" fontId="10" fillId="0" borderId="39" xfId="0" applyNumberFormat="1" applyFont="1" applyBorder="1" applyAlignment="1">
      <alignment horizontal="center" vertical="center" wrapText="1"/>
    </xf>
    <xf numFmtId="0" fontId="52" fillId="0" borderId="0" xfId="18" applyFont="1" applyAlignment="1">
      <alignment horizontal="left" wrapText="1"/>
    </xf>
    <xf numFmtId="0" fontId="45" fillId="0" borderId="33" xfId="18" applyFont="1" applyBorder="1" applyAlignment="1">
      <alignment horizontal="center"/>
    </xf>
    <xf numFmtId="0" fontId="38" fillId="0" borderId="33" xfId="18" applyFont="1" applyBorder="1" applyAlignment="1">
      <alignment horizontal="center"/>
    </xf>
  </cellXfs>
  <cellStyles count="25">
    <cellStyle name="Акцент1 2" xfId="1"/>
    <cellStyle name="Акцент2 2" xfId="2"/>
    <cellStyle name="Акцент3 2" xfId="3"/>
    <cellStyle name="Акцент4 2" xfId="4"/>
    <cellStyle name="Акцент5 2" xfId="5"/>
    <cellStyle name="Акцент6 2" xfId="6"/>
    <cellStyle name="Ввод  2" xfId="7"/>
    <cellStyle name="Вывод 2" xfId="8"/>
    <cellStyle name="Вычисление 2" xfId="9"/>
    <cellStyle name="Заголовок 1 2" xfId="10"/>
    <cellStyle name="Заголовок 2 2" xfId="11"/>
    <cellStyle name="Заголовок 3 2" xfId="12"/>
    <cellStyle name="Заголовок 4 2" xfId="13"/>
    <cellStyle name="Итог 2" xfId="14"/>
    <cellStyle name="Контрольная ячейка 2" xfId="15"/>
    <cellStyle name="Название 2" xfId="16"/>
    <cellStyle name="Нейтральный 2" xfId="17"/>
    <cellStyle name="Обычный" xfId="0" builtinId="0"/>
    <cellStyle name="Обычный 2" xfId="18"/>
    <cellStyle name="Плохой 2" xfId="19"/>
    <cellStyle name="Пояснение 2" xfId="20"/>
    <cellStyle name="Примечание 2" xfId="21"/>
    <cellStyle name="Связанная ячейка 2" xfId="22"/>
    <cellStyle name="Текст предупреждения 2" xfId="23"/>
    <cellStyle name="Хороший 2" xfId="2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DN217"/>
  <sheetViews>
    <sheetView tabSelected="1" topLeftCell="A108" zoomScale="120" zoomScaleNormal="100" zoomScaleSheetLayoutView="120" workbookViewId="0">
      <selection activeCell="BK76" sqref="BK76:BW76"/>
    </sheetView>
  </sheetViews>
  <sheetFormatPr defaultColWidth="0.85546875" defaultRowHeight="11.25"/>
  <cols>
    <col min="1" max="57" width="0.85546875" style="1"/>
    <col min="58" max="58" width="8.5703125" style="1" customWidth="1"/>
    <col min="59" max="59" width="9.28515625" style="1" customWidth="1"/>
    <col min="60" max="60" width="15.42578125" style="1" customWidth="1"/>
    <col min="61" max="61" width="10.42578125" style="1" customWidth="1"/>
    <col min="62" max="62" width="12.28515625" style="1" customWidth="1"/>
    <col min="63" max="115" width="0.85546875" style="1"/>
    <col min="116" max="116" width="11.42578125" style="1" customWidth="1"/>
    <col min="117" max="117" width="12.85546875" style="1" customWidth="1"/>
    <col min="118" max="118" width="19.5703125" style="1" customWidth="1"/>
    <col min="119" max="16384" width="0.85546875" style="1"/>
  </cols>
  <sheetData>
    <row r="1" spans="38:114" s="3" customFormat="1" ht="10.5">
      <c r="BK1" s="151"/>
      <c r="BL1" s="151"/>
      <c r="BM1" s="151"/>
      <c r="BN1" s="151"/>
      <c r="BO1" s="151"/>
      <c r="BP1" s="151"/>
      <c r="BQ1" s="151"/>
      <c r="BR1" s="369" t="s">
        <v>670</v>
      </c>
      <c r="BS1" s="369"/>
      <c r="BT1" s="369"/>
      <c r="BU1" s="369"/>
      <c r="BV1" s="369"/>
      <c r="BW1" s="369"/>
      <c r="BX1" s="369"/>
      <c r="BY1" s="369"/>
      <c r="BZ1" s="369"/>
      <c r="CA1" s="369"/>
      <c r="CB1" s="369"/>
      <c r="CC1" s="369"/>
      <c r="CD1" s="369"/>
      <c r="CE1" s="369"/>
      <c r="CF1" s="369"/>
      <c r="CG1" s="369"/>
      <c r="CH1" s="369"/>
      <c r="CI1" s="369"/>
      <c r="CJ1" s="369"/>
      <c r="CK1" s="369"/>
      <c r="CL1" s="369"/>
      <c r="CM1" s="369"/>
      <c r="CN1" s="369"/>
      <c r="CO1" s="369"/>
      <c r="CP1" s="369"/>
      <c r="CQ1" s="369"/>
      <c r="CR1" s="369"/>
      <c r="CS1" s="369"/>
      <c r="CT1" s="369"/>
      <c r="CU1" s="369"/>
      <c r="CV1" s="369"/>
      <c r="CW1" s="369"/>
      <c r="CX1" s="369"/>
      <c r="CY1" s="369"/>
      <c r="CZ1" s="369"/>
      <c r="DA1" s="369"/>
      <c r="DB1" s="369"/>
      <c r="DC1" s="369"/>
      <c r="DD1" s="369"/>
      <c r="DE1" s="369"/>
      <c r="DF1" s="369"/>
      <c r="DG1" s="369"/>
      <c r="DH1" s="369"/>
      <c r="DI1" s="369"/>
      <c r="DJ1" s="369"/>
    </row>
    <row r="2" spans="38:114" s="3" customFormat="1" ht="42" customHeight="1">
      <c r="BK2" s="152"/>
      <c r="BL2" s="152"/>
      <c r="BM2" s="152"/>
      <c r="BN2" s="152"/>
      <c r="BO2" s="381" t="s">
        <v>646</v>
      </c>
      <c r="BP2" s="381"/>
      <c r="BQ2" s="381"/>
      <c r="BR2" s="381"/>
      <c r="BS2" s="381"/>
      <c r="BT2" s="381"/>
      <c r="BU2" s="381"/>
      <c r="BV2" s="381"/>
      <c r="BW2" s="381"/>
      <c r="BX2" s="381"/>
      <c r="BY2" s="381"/>
      <c r="BZ2" s="381"/>
      <c r="CA2" s="381"/>
      <c r="CB2" s="381"/>
      <c r="CC2" s="381"/>
      <c r="CD2" s="381"/>
      <c r="CE2" s="381"/>
      <c r="CF2" s="381"/>
      <c r="CG2" s="381"/>
      <c r="CH2" s="381"/>
      <c r="CI2" s="381"/>
      <c r="CJ2" s="381"/>
      <c r="CK2" s="381"/>
      <c r="CL2" s="381"/>
      <c r="CM2" s="381"/>
      <c r="CN2" s="381"/>
      <c r="CO2" s="381"/>
      <c r="CP2" s="381"/>
      <c r="CQ2" s="381"/>
      <c r="CR2" s="381"/>
      <c r="CS2" s="381"/>
      <c r="CT2" s="381"/>
      <c r="CU2" s="381"/>
      <c r="CV2" s="381"/>
      <c r="CW2" s="381"/>
      <c r="CX2" s="381"/>
      <c r="CY2" s="381"/>
      <c r="CZ2" s="381"/>
      <c r="DA2" s="381"/>
      <c r="DB2" s="381"/>
      <c r="DC2" s="381"/>
      <c r="DD2" s="381"/>
      <c r="DE2" s="381"/>
      <c r="DF2" s="381"/>
      <c r="DG2" s="381"/>
      <c r="DH2" s="381"/>
      <c r="DI2" s="381"/>
      <c r="DJ2" s="381"/>
    </row>
    <row r="3" spans="38:114" ht="12" customHeight="1"/>
    <row r="4" spans="38:114" s="3" customFormat="1" ht="10.5">
      <c r="CB4" s="380" t="s">
        <v>27</v>
      </c>
      <c r="CC4" s="380"/>
      <c r="CD4" s="380"/>
      <c r="CE4" s="380"/>
      <c r="CF4" s="380"/>
      <c r="CG4" s="380"/>
      <c r="CH4" s="380"/>
      <c r="CI4" s="380"/>
      <c r="CJ4" s="380"/>
      <c r="CK4" s="380"/>
      <c r="CL4" s="380"/>
      <c r="CM4" s="380"/>
      <c r="CN4" s="380"/>
      <c r="CO4" s="380"/>
      <c r="CP4" s="380"/>
      <c r="CQ4" s="380"/>
      <c r="CR4" s="380"/>
      <c r="CS4" s="380"/>
      <c r="CT4" s="380"/>
      <c r="CU4" s="380"/>
      <c r="CV4" s="380"/>
      <c r="CW4" s="380"/>
      <c r="CX4" s="380"/>
      <c r="CY4" s="380"/>
      <c r="CZ4" s="380"/>
      <c r="DA4" s="380"/>
      <c r="DB4" s="380"/>
      <c r="DC4" s="380"/>
      <c r="DD4" s="380"/>
      <c r="DE4" s="380"/>
      <c r="DF4" s="380"/>
      <c r="DG4" s="380"/>
      <c r="DH4" s="380"/>
      <c r="DI4" s="380"/>
      <c r="DJ4" s="380"/>
    </row>
    <row r="5" spans="38:114" s="3" customFormat="1" ht="10.5">
      <c r="CB5" s="327" t="s">
        <v>699</v>
      </c>
      <c r="CC5" s="327"/>
      <c r="CD5" s="327"/>
      <c r="CE5" s="327"/>
      <c r="CF5" s="327"/>
      <c r="CG5" s="327"/>
      <c r="CH5" s="327"/>
      <c r="CI5" s="327"/>
      <c r="CJ5" s="327"/>
      <c r="CK5" s="327"/>
      <c r="CL5" s="327"/>
      <c r="CM5" s="327"/>
      <c r="CN5" s="327"/>
      <c r="CO5" s="327"/>
      <c r="CP5" s="327"/>
      <c r="CQ5" s="327"/>
      <c r="CR5" s="327"/>
      <c r="CS5" s="327"/>
      <c r="CT5" s="327"/>
      <c r="CU5" s="327"/>
      <c r="CV5" s="327"/>
      <c r="CW5" s="327"/>
      <c r="CX5" s="327"/>
      <c r="CY5" s="327"/>
      <c r="CZ5" s="327"/>
      <c r="DA5" s="327"/>
      <c r="DB5" s="327"/>
      <c r="DC5" s="327"/>
      <c r="DD5" s="327"/>
      <c r="DE5" s="327"/>
      <c r="DF5" s="327"/>
      <c r="DG5" s="327"/>
      <c r="DH5" s="327"/>
      <c r="DI5" s="327"/>
      <c r="DJ5" s="327"/>
    </row>
    <row r="6" spans="38:114" s="4" customFormat="1" ht="8.25">
      <c r="CB6" s="370" t="s">
        <v>632</v>
      </c>
      <c r="CC6" s="370"/>
      <c r="CD6" s="370"/>
      <c r="CE6" s="370"/>
      <c r="CF6" s="370"/>
      <c r="CG6" s="370"/>
      <c r="CH6" s="370"/>
      <c r="CI6" s="370"/>
      <c r="CJ6" s="370"/>
      <c r="CK6" s="370"/>
      <c r="CL6" s="370"/>
      <c r="CM6" s="370"/>
      <c r="CN6" s="370"/>
      <c r="CO6" s="370"/>
      <c r="CP6" s="370"/>
      <c r="CQ6" s="370"/>
      <c r="CR6" s="370"/>
      <c r="CS6" s="370"/>
      <c r="CT6" s="370"/>
      <c r="CU6" s="370"/>
      <c r="CV6" s="370"/>
      <c r="CW6" s="370"/>
      <c r="CX6" s="370"/>
      <c r="CY6" s="370"/>
      <c r="CZ6" s="370"/>
      <c r="DA6" s="370"/>
      <c r="DB6" s="370"/>
      <c r="DC6" s="370"/>
      <c r="DD6" s="370"/>
      <c r="DE6" s="370"/>
      <c r="DF6" s="370"/>
      <c r="DG6" s="370"/>
      <c r="DH6" s="370"/>
      <c r="DI6" s="370"/>
      <c r="DJ6" s="370"/>
    </row>
    <row r="7" spans="38:114" s="3" customFormat="1" ht="10.5">
      <c r="CB7" s="327" t="s">
        <v>700</v>
      </c>
      <c r="CC7" s="327"/>
      <c r="CD7" s="327"/>
      <c r="CE7" s="327"/>
      <c r="CF7" s="327"/>
      <c r="CG7" s="327"/>
      <c r="CH7" s="327"/>
      <c r="CI7" s="327"/>
      <c r="CJ7" s="327"/>
      <c r="CK7" s="327"/>
      <c r="CL7" s="327"/>
      <c r="CM7" s="327"/>
      <c r="CN7" s="327"/>
      <c r="CO7" s="327"/>
      <c r="CP7" s="327"/>
      <c r="CQ7" s="327"/>
      <c r="CR7" s="327"/>
      <c r="CS7" s="327"/>
      <c r="CT7" s="327"/>
      <c r="CU7" s="327"/>
      <c r="CV7" s="327"/>
      <c r="CW7" s="327"/>
      <c r="CX7" s="327"/>
      <c r="CY7" s="327"/>
      <c r="CZ7" s="327"/>
      <c r="DA7" s="327"/>
      <c r="DB7" s="327"/>
      <c r="DC7" s="327"/>
      <c r="DD7" s="327"/>
      <c r="DE7" s="327"/>
      <c r="DF7" s="327"/>
      <c r="DG7" s="327"/>
      <c r="DH7" s="327"/>
      <c r="DI7" s="327"/>
      <c r="DJ7" s="327"/>
    </row>
    <row r="8" spans="38:114" s="4" customFormat="1" ht="8.25">
      <c r="CB8" s="370" t="s">
        <v>668</v>
      </c>
      <c r="CC8" s="370"/>
      <c r="CD8" s="370"/>
      <c r="CE8" s="370"/>
      <c r="CF8" s="370"/>
      <c r="CG8" s="370"/>
      <c r="CH8" s="370"/>
      <c r="CI8" s="370"/>
      <c r="CJ8" s="370"/>
      <c r="CK8" s="370"/>
      <c r="CL8" s="370"/>
      <c r="CM8" s="370"/>
      <c r="CN8" s="370"/>
      <c r="CO8" s="370"/>
      <c r="CP8" s="370"/>
      <c r="CQ8" s="370"/>
      <c r="CR8" s="370"/>
      <c r="CS8" s="370"/>
      <c r="CT8" s="370"/>
      <c r="CU8" s="370"/>
      <c r="CV8" s="370"/>
      <c r="CW8" s="370"/>
      <c r="CX8" s="370"/>
      <c r="CY8" s="370"/>
      <c r="CZ8" s="370"/>
      <c r="DA8" s="370"/>
      <c r="DB8" s="370"/>
      <c r="DC8" s="370"/>
      <c r="DD8" s="370"/>
      <c r="DE8" s="370"/>
      <c r="DF8" s="370"/>
      <c r="DG8" s="370"/>
      <c r="DH8" s="370"/>
      <c r="DI8" s="370"/>
      <c r="DJ8" s="370"/>
    </row>
    <row r="9" spans="38:114" s="3" customFormat="1" ht="10.5">
      <c r="CB9" s="327"/>
      <c r="CC9" s="327"/>
      <c r="CD9" s="327"/>
      <c r="CE9" s="327"/>
      <c r="CF9" s="327"/>
      <c r="CG9" s="327"/>
      <c r="CH9" s="327"/>
      <c r="CI9" s="327"/>
      <c r="CJ9" s="327"/>
      <c r="CK9" s="327"/>
      <c r="CL9" s="327"/>
      <c r="CM9" s="327"/>
      <c r="CN9" s="327"/>
      <c r="CQ9" s="327" t="s">
        <v>820</v>
      </c>
      <c r="CR9" s="327"/>
      <c r="CS9" s="327"/>
      <c r="CT9" s="327"/>
      <c r="CU9" s="327"/>
      <c r="CV9" s="327"/>
      <c r="CW9" s="327"/>
      <c r="CX9" s="327"/>
      <c r="CY9" s="327"/>
      <c r="CZ9" s="327"/>
      <c r="DA9" s="327"/>
      <c r="DB9" s="327"/>
      <c r="DC9" s="327"/>
      <c r="DD9" s="327"/>
      <c r="DE9" s="327"/>
      <c r="DF9" s="327"/>
      <c r="DG9" s="327"/>
      <c r="DH9" s="327"/>
      <c r="DI9" s="327"/>
      <c r="DJ9" s="327"/>
    </row>
    <row r="10" spans="38:114" s="4" customFormat="1" ht="8.25">
      <c r="CB10" s="370" t="s">
        <v>24</v>
      </c>
      <c r="CC10" s="370"/>
      <c r="CD10" s="370"/>
      <c r="CE10" s="370"/>
      <c r="CF10" s="370"/>
      <c r="CG10" s="370"/>
      <c r="CH10" s="370"/>
      <c r="CI10" s="370"/>
      <c r="CJ10" s="370"/>
      <c r="CK10" s="370"/>
      <c r="CL10" s="370"/>
      <c r="CM10" s="370"/>
      <c r="CN10" s="370"/>
      <c r="CQ10" s="370" t="s">
        <v>25</v>
      </c>
      <c r="CR10" s="370"/>
      <c r="CS10" s="370"/>
      <c r="CT10" s="370"/>
      <c r="CU10" s="370"/>
      <c r="CV10" s="370"/>
      <c r="CW10" s="370"/>
      <c r="CX10" s="370"/>
      <c r="CY10" s="370"/>
      <c r="CZ10" s="370"/>
      <c r="DA10" s="370"/>
      <c r="DB10" s="370"/>
      <c r="DC10" s="370"/>
      <c r="DD10" s="370"/>
      <c r="DE10" s="370"/>
      <c r="DF10" s="370"/>
      <c r="DG10" s="370"/>
      <c r="DH10" s="370"/>
      <c r="DI10" s="370"/>
      <c r="DJ10" s="370"/>
    </row>
    <row r="11" spans="38:114" s="3" customFormat="1" ht="18" customHeight="1">
      <c r="CB11" s="328" t="s">
        <v>26</v>
      </c>
      <c r="CC11" s="328"/>
      <c r="CD11" s="329" t="s">
        <v>192</v>
      </c>
      <c r="CE11" s="329"/>
      <c r="CF11" s="329"/>
      <c r="CG11" s="369" t="s">
        <v>26</v>
      </c>
      <c r="CH11" s="369"/>
      <c r="CJ11" s="329" t="s">
        <v>273</v>
      </c>
      <c r="CK11" s="329"/>
      <c r="CL11" s="329"/>
      <c r="CM11" s="329"/>
      <c r="CN11" s="329"/>
      <c r="CO11" s="329"/>
      <c r="CP11" s="329"/>
      <c r="CQ11" s="329"/>
      <c r="CR11" s="329"/>
      <c r="CS11" s="329"/>
      <c r="CT11" s="329"/>
      <c r="CU11" s="329"/>
      <c r="CV11" s="329"/>
      <c r="CW11" s="329"/>
      <c r="CX11" s="329"/>
      <c r="CY11" s="328">
        <v>20</v>
      </c>
      <c r="CZ11" s="328"/>
      <c r="DA11" s="328"/>
      <c r="DB11" s="336" t="s">
        <v>4</v>
      </c>
      <c r="DC11" s="336"/>
      <c r="DD11" s="336"/>
      <c r="DE11" s="3" t="s">
        <v>10</v>
      </c>
    </row>
    <row r="12" spans="38:114" s="4" customFormat="1" ht="8.25"/>
    <row r="13" spans="38:114" s="5" customFormat="1" ht="20.25" customHeight="1">
      <c r="BH13" s="365" t="s">
        <v>673</v>
      </c>
      <c r="BI13" s="365"/>
      <c r="BJ13" s="365"/>
    </row>
    <row r="14" spans="38:114" s="5" customFormat="1" ht="12">
      <c r="AL14" s="326"/>
      <c r="AM14" s="326"/>
      <c r="AN14" s="355"/>
      <c r="AO14" s="355"/>
      <c r="AP14" s="355"/>
      <c r="AQ14" s="326"/>
      <c r="AR14" s="326"/>
      <c r="AS14" s="326"/>
      <c r="AT14" s="326"/>
      <c r="AU14" s="326"/>
      <c r="AV14" s="326"/>
      <c r="AW14" s="326"/>
      <c r="AX14" s="326"/>
      <c r="AY14" s="326"/>
      <c r="AZ14" s="326"/>
      <c r="BA14" s="326"/>
      <c r="BB14" s="326"/>
      <c r="BC14" s="326"/>
      <c r="BD14" s="326"/>
      <c r="BE14" s="326"/>
      <c r="BF14" s="326"/>
      <c r="BG14" s="6"/>
      <c r="BH14" s="357" t="s">
        <v>549</v>
      </c>
      <c r="BI14" s="357"/>
      <c r="BJ14" s="357"/>
      <c r="CX14" s="330" t="s">
        <v>28</v>
      </c>
      <c r="CY14" s="331"/>
      <c r="CZ14" s="331"/>
      <c r="DA14" s="331"/>
      <c r="DB14" s="331"/>
      <c r="DC14" s="331"/>
      <c r="DD14" s="331"/>
      <c r="DE14" s="331"/>
      <c r="DF14" s="331"/>
      <c r="DG14" s="331"/>
      <c r="DH14" s="331"/>
      <c r="DI14" s="331"/>
      <c r="DJ14" s="332"/>
    </row>
    <row r="15" spans="38:114" ht="12" thickBot="1">
      <c r="CX15" s="333"/>
      <c r="CY15" s="334"/>
      <c r="CZ15" s="334"/>
      <c r="DA15" s="334"/>
      <c r="DB15" s="334"/>
      <c r="DC15" s="334"/>
      <c r="DD15" s="334"/>
      <c r="DE15" s="334"/>
      <c r="DF15" s="334"/>
      <c r="DG15" s="334"/>
      <c r="DH15" s="334"/>
      <c r="DI15" s="334"/>
      <c r="DJ15" s="335"/>
    </row>
    <row r="16" spans="38:114" ht="12.75" customHeight="1">
      <c r="AO16" s="358" t="s">
        <v>40</v>
      </c>
      <c r="AP16" s="358"/>
      <c r="AQ16" s="358"/>
      <c r="AR16" s="358"/>
      <c r="AS16" s="348" t="s">
        <v>192</v>
      </c>
      <c r="AT16" s="348"/>
      <c r="AU16" s="348"/>
      <c r="AV16" s="347" t="s">
        <v>26</v>
      </c>
      <c r="AW16" s="347"/>
      <c r="AY16" s="348" t="s">
        <v>273</v>
      </c>
      <c r="AZ16" s="348"/>
      <c r="BA16" s="348"/>
      <c r="BB16" s="348"/>
      <c r="BC16" s="348"/>
      <c r="BD16" s="348"/>
      <c r="BE16" s="348"/>
      <c r="BF16" s="348"/>
      <c r="BG16" s="2" t="s">
        <v>550</v>
      </c>
      <c r="BH16" s="149"/>
      <c r="BI16" s="149"/>
      <c r="CV16" s="2" t="s">
        <v>29</v>
      </c>
      <c r="CX16" s="340" t="s">
        <v>193</v>
      </c>
      <c r="CY16" s="341"/>
      <c r="CZ16" s="341"/>
      <c r="DA16" s="341"/>
      <c r="DB16" s="341"/>
      <c r="DC16" s="341"/>
      <c r="DD16" s="341"/>
      <c r="DE16" s="341"/>
      <c r="DF16" s="341"/>
      <c r="DG16" s="341"/>
      <c r="DH16" s="341"/>
      <c r="DI16" s="341"/>
      <c r="DJ16" s="342"/>
    </row>
    <row r="17" spans="1:114" ht="18" customHeight="1">
      <c r="A17" s="347" t="s">
        <v>32</v>
      </c>
      <c r="B17" s="347"/>
      <c r="C17" s="347"/>
      <c r="D17" s="347"/>
      <c r="E17" s="347"/>
      <c r="F17" s="347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7"/>
      <c r="AA17" s="347"/>
      <c r="CV17" s="2" t="s">
        <v>30</v>
      </c>
      <c r="CX17" s="300"/>
      <c r="CY17" s="301"/>
      <c r="CZ17" s="301"/>
      <c r="DA17" s="301"/>
      <c r="DB17" s="301"/>
      <c r="DC17" s="301"/>
      <c r="DD17" s="301"/>
      <c r="DE17" s="301"/>
      <c r="DF17" s="301"/>
      <c r="DG17" s="301"/>
      <c r="DH17" s="301"/>
      <c r="DI17" s="301"/>
      <c r="DJ17" s="302"/>
    </row>
    <row r="18" spans="1:114" ht="11.25" customHeight="1">
      <c r="A18" s="1" t="s">
        <v>33</v>
      </c>
      <c r="AB18" s="359" t="s">
        <v>667</v>
      </c>
      <c r="AC18" s="359"/>
      <c r="AD18" s="359"/>
      <c r="AE18" s="359"/>
      <c r="AF18" s="359"/>
      <c r="AG18" s="359"/>
      <c r="AH18" s="359"/>
      <c r="AI18" s="359"/>
      <c r="AJ18" s="359"/>
      <c r="AK18" s="359"/>
      <c r="AL18" s="359"/>
      <c r="AM18" s="359"/>
      <c r="AN18" s="359"/>
      <c r="AO18" s="359"/>
      <c r="AP18" s="359"/>
      <c r="AQ18" s="359"/>
      <c r="AR18" s="359"/>
      <c r="AS18" s="359"/>
      <c r="AT18" s="359"/>
      <c r="AU18" s="359"/>
      <c r="AV18" s="359"/>
      <c r="AW18" s="359"/>
      <c r="AX18" s="359"/>
      <c r="AY18" s="359"/>
      <c r="AZ18" s="359"/>
      <c r="BA18" s="359"/>
      <c r="BB18" s="359"/>
      <c r="BC18" s="359"/>
      <c r="BD18" s="359"/>
      <c r="BE18" s="359"/>
      <c r="BF18" s="359"/>
      <c r="BG18" s="359"/>
      <c r="BH18" s="359"/>
      <c r="BI18" s="359"/>
      <c r="BJ18" s="359"/>
      <c r="BK18" s="359"/>
      <c r="BL18" s="359"/>
      <c r="BM18" s="359"/>
      <c r="BN18" s="359"/>
      <c r="BO18" s="359"/>
      <c r="BP18" s="359"/>
      <c r="BQ18" s="359"/>
      <c r="BR18" s="359"/>
      <c r="BS18" s="359"/>
      <c r="BT18" s="359"/>
      <c r="BU18" s="359"/>
      <c r="CV18" s="2" t="s">
        <v>31</v>
      </c>
      <c r="CX18" s="300" t="s">
        <v>707</v>
      </c>
      <c r="CY18" s="301"/>
      <c r="CZ18" s="301"/>
      <c r="DA18" s="301"/>
      <c r="DB18" s="301"/>
      <c r="DC18" s="301"/>
      <c r="DD18" s="301"/>
      <c r="DE18" s="301"/>
      <c r="DF18" s="301"/>
      <c r="DG18" s="301"/>
      <c r="DH18" s="301"/>
      <c r="DI18" s="301"/>
      <c r="DJ18" s="302"/>
    </row>
    <row r="19" spans="1:114">
      <c r="CV19" s="2" t="s">
        <v>30</v>
      </c>
      <c r="CX19" s="300"/>
      <c r="CY19" s="301"/>
      <c r="CZ19" s="301"/>
      <c r="DA19" s="301"/>
      <c r="DB19" s="301"/>
      <c r="DC19" s="301"/>
      <c r="DD19" s="301"/>
      <c r="DE19" s="301"/>
      <c r="DF19" s="301"/>
      <c r="DG19" s="301"/>
      <c r="DH19" s="301"/>
      <c r="DI19" s="301"/>
      <c r="DJ19" s="302"/>
    </row>
    <row r="20" spans="1:114">
      <c r="CV20" s="2" t="s">
        <v>34</v>
      </c>
      <c r="CX20" s="300" t="s">
        <v>675</v>
      </c>
      <c r="CY20" s="301"/>
      <c r="CZ20" s="301"/>
      <c r="DA20" s="301"/>
      <c r="DB20" s="301"/>
      <c r="DC20" s="301"/>
      <c r="DD20" s="301"/>
      <c r="DE20" s="301"/>
      <c r="DF20" s="301"/>
      <c r="DG20" s="301"/>
      <c r="DH20" s="301"/>
      <c r="DI20" s="301"/>
      <c r="DJ20" s="302"/>
    </row>
    <row r="21" spans="1:114">
      <c r="A21" s="1" t="s">
        <v>38</v>
      </c>
      <c r="K21" s="368" t="s">
        <v>677</v>
      </c>
      <c r="L21" s="368"/>
      <c r="M21" s="368"/>
      <c r="N21" s="368"/>
      <c r="O21" s="368"/>
      <c r="P21" s="368"/>
      <c r="Q21" s="368"/>
      <c r="R21" s="368"/>
      <c r="S21" s="368"/>
      <c r="T21" s="368"/>
      <c r="U21" s="368"/>
      <c r="V21" s="368"/>
      <c r="W21" s="368"/>
      <c r="X21" s="368"/>
      <c r="Y21" s="368"/>
      <c r="Z21" s="368"/>
      <c r="AA21" s="368"/>
      <c r="AB21" s="368"/>
      <c r="AC21" s="368"/>
      <c r="AD21" s="368"/>
      <c r="AE21" s="368"/>
      <c r="AF21" s="368"/>
      <c r="AG21" s="368"/>
      <c r="AH21" s="368"/>
      <c r="AI21" s="368"/>
      <c r="AJ21" s="368"/>
      <c r="AK21" s="368"/>
      <c r="AL21" s="368"/>
      <c r="AM21" s="368"/>
      <c r="AN21" s="368"/>
      <c r="AO21" s="368"/>
      <c r="AP21" s="368"/>
      <c r="AQ21" s="368"/>
      <c r="AR21" s="368"/>
      <c r="AS21" s="368"/>
      <c r="AT21" s="368"/>
      <c r="AU21" s="368"/>
      <c r="AV21" s="368"/>
      <c r="AW21" s="368"/>
      <c r="AX21" s="368"/>
      <c r="AY21" s="368"/>
      <c r="AZ21" s="368"/>
      <c r="BA21" s="368"/>
      <c r="BB21" s="368"/>
      <c r="BC21" s="368"/>
      <c r="BD21" s="368"/>
      <c r="BE21" s="368"/>
      <c r="BF21" s="368"/>
      <c r="BG21" s="368"/>
      <c r="BH21" s="368"/>
      <c r="BI21" s="368"/>
      <c r="BJ21" s="368"/>
      <c r="BK21" s="368"/>
      <c r="BL21" s="368"/>
      <c r="BM21" s="368"/>
      <c r="BN21" s="368"/>
      <c r="BO21" s="368"/>
      <c r="BP21" s="368"/>
      <c r="BQ21" s="368"/>
      <c r="BR21" s="368"/>
      <c r="BS21" s="368"/>
      <c r="BT21" s="368"/>
      <c r="BU21" s="368"/>
      <c r="CV21" s="2" t="s">
        <v>35</v>
      </c>
      <c r="CX21" s="300" t="s">
        <v>676</v>
      </c>
      <c r="CY21" s="301"/>
      <c r="CZ21" s="301"/>
      <c r="DA21" s="301"/>
      <c r="DB21" s="301"/>
      <c r="DC21" s="301"/>
      <c r="DD21" s="301"/>
      <c r="DE21" s="301"/>
      <c r="DF21" s="301"/>
      <c r="DG21" s="301"/>
      <c r="DH21" s="301"/>
      <c r="DI21" s="301"/>
      <c r="DJ21" s="302"/>
    </row>
    <row r="22" spans="1:114" ht="18" customHeight="1" thickBot="1">
      <c r="A22" s="1" t="s">
        <v>39</v>
      </c>
      <c r="CV22" s="2" t="s">
        <v>36</v>
      </c>
      <c r="CX22" s="320" t="s">
        <v>37</v>
      </c>
      <c r="CY22" s="321"/>
      <c r="CZ22" s="321"/>
      <c r="DA22" s="321"/>
      <c r="DB22" s="321"/>
      <c r="DC22" s="321"/>
      <c r="DD22" s="321"/>
      <c r="DE22" s="321"/>
      <c r="DF22" s="321"/>
      <c r="DG22" s="321"/>
      <c r="DH22" s="321"/>
      <c r="DI22" s="321"/>
      <c r="DJ22" s="322"/>
    </row>
    <row r="24" spans="1:114" s="7" customFormat="1" ht="10.5">
      <c r="A24" s="346" t="s">
        <v>41</v>
      </c>
      <c r="B24" s="346"/>
      <c r="C24" s="346"/>
      <c r="D24" s="346"/>
      <c r="E24" s="346"/>
      <c r="F24" s="346"/>
      <c r="G24" s="346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6"/>
      <c r="V24" s="346"/>
      <c r="W24" s="346"/>
      <c r="X24" s="346"/>
      <c r="Y24" s="346"/>
      <c r="Z24" s="346"/>
      <c r="AA24" s="346"/>
      <c r="AB24" s="346"/>
      <c r="AC24" s="346"/>
      <c r="AD24" s="346"/>
      <c r="AE24" s="346"/>
      <c r="AF24" s="346"/>
      <c r="AG24" s="346"/>
      <c r="AH24" s="346"/>
      <c r="AI24" s="346"/>
      <c r="AJ24" s="346"/>
      <c r="AK24" s="346"/>
      <c r="AL24" s="346"/>
      <c r="AM24" s="346"/>
      <c r="AN24" s="346"/>
      <c r="AO24" s="346"/>
      <c r="AP24" s="346"/>
      <c r="AQ24" s="346"/>
      <c r="AR24" s="346"/>
      <c r="AS24" s="346"/>
      <c r="AT24" s="346"/>
      <c r="AU24" s="346"/>
      <c r="AV24" s="346"/>
      <c r="AW24" s="346"/>
      <c r="AX24" s="346"/>
      <c r="AY24" s="346"/>
      <c r="AZ24" s="346"/>
      <c r="BA24" s="346"/>
      <c r="BB24" s="346"/>
      <c r="BC24" s="346"/>
      <c r="BD24" s="346"/>
      <c r="BE24" s="346"/>
      <c r="BF24" s="346"/>
      <c r="BG24" s="346"/>
      <c r="BH24" s="346"/>
      <c r="BI24" s="346"/>
      <c r="BJ24" s="346"/>
      <c r="BK24" s="346"/>
      <c r="BL24" s="346"/>
      <c r="BM24" s="346"/>
      <c r="BN24" s="346"/>
      <c r="BO24" s="346"/>
      <c r="BP24" s="346"/>
      <c r="BQ24" s="346"/>
      <c r="BR24" s="346"/>
      <c r="BS24" s="346"/>
      <c r="BT24" s="346"/>
      <c r="BU24" s="346"/>
      <c r="BV24" s="346"/>
      <c r="BW24" s="346"/>
      <c r="BX24" s="346"/>
      <c r="BY24" s="346"/>
      <c r="BZ24" s="346"/>
      <c r="CA24" s="346"/>
      <c r="CB24" s="346"/>
      <c r="CC24" s="346"/>
      <c r="CD24" s="346"/>
      <c r="CE24" s="346"/>
      <c r="CF24" s="346"/>
      <c r="CG24" s="346"/>
      <c r="CH24" s="346"/>
      <c r="CI24" s="346"/>
      <c r="CJ24" s="346"/>
      <c r="CK24" s="346"/>
      <c r="CL24" s="346"/>
      <c r="CM24" s="346"/>
      <c r="CN24" s="346"/>
      <c r="CO24" s="346"/>
      <c r="CP24" s="346"/>
      <c r="CQ24" s="346"/>
      <c r="CR24" s="346"/>
      <c r="CS24" s="346"/>
      <c r="CT24" s="346"/>
      <c r="CU24" s="346"/>
      <c r="CV24" s="346"/>
      <c r="CW24" s="346"/>
      <c r="CX24" s="346"/>
      <c r="CY24" s="346"/>
      <c r="CZ24" s="346"/>
      <c r="DA24" s="346"/>
      <c r="DB24" s="346"/>
      <c r="DC24" s="346"/>
      <c r="DD24" s="346"/>
      <c r="DE24" s="346"/>
      <c r="DF24" s="346"/>
      <c r="DG24" s="346"/>
      <c r="DH24" s="346"/>
      <c r="DI24" s="346"/>
      <c r="DJ24" s="346"/>
    </row>
    <row r="26" spans="1:114" ht="14.45" customHeight="1">
      <c r="A26" s="330" t="s">
        <v>7</v>
      </c>
      <c r="B26" s="331"/>
      <c r="C26" s="331"/>
      <c r="D26" s="331"/>
      <c r="E26" s="331"/>
      <c r="F26" s="331"/>
      <c r="G26" s="331"/>
      <c r="H26" s="331"/>
      <c r="I26" s="331"/>
      <c r="J26" s="331"/>
      <c r="K26" s="331"/>
      <c r="L26" s="331"/>
      <c r="M26" s="331"/>
      <c r="N26" s="331"/>
      <c r="O26" s="331"/>
      <c r="P26" s="331"/>
      <c r="Q26" s="331"/>
      <c r="R26" s="331"/>
      <c r="S26" s="331"/>
      <c r="T26" s="331"/>
      <c r="U26" s="331"/>
      <c r="V26" s="331"/>
      <c r="W26" s="331"/>
      <c r="X26" s="331"/>
      <c r="Y26" s="331"/>
      <c r="Z26" s="331"/>
      <c r="AA26" s="331"/>
      <c r="AB26" s="331"/>
      <c r="AC26" s="331"/>
      <c r="AD26" s="331"/>
      <c r="AE26" s="331"/>
      <c r="AF26" s="331"/>
      <c r="AG26" s="331"/>
      <c r="AH26" s="331"/>
      <c r="AI26" s="331"/>
      <c r="AJ26" s="331"/>
      <c r="AK26" s="331"/>
      <c r="AL26" s="331"/>
      <c r="AM26" s="331"/>
      <c r="AN26" s="331"/>
      <c r="AO26" s="331"/>
      <c r="AP26" s="331"/>
      <c r="AQ26" s="331"/>
      <c r="AR26" s="331"/>
      <c r="AS26" s="331"/>
      <c r="AT26" s="331"/>
      <c r="AU26" s="331"/>
      <c r="AV26" s="331"/>
      <c r="AW26" s="331"/>
      <c r="AX26" s="331"/>
      <c r="AY26" s="331"/>
      <c r="AZ26" s="331"/>
      <c r="BA26" s="331"/>
      <c r="BB26" s="331"/>
      <c r="BC26" s="331"/>
      <c r="BD26" s="331"/>
      <c r="BE26" s="332"/>
      <c r="BF26" s="306" t="s">
        <v>8</v>
      </c>
      <c r="BG26" s="363" t="s">
        <v>633</v>
      </c>
      <c r="BH26" s="356" t="s">
        <v>669</v>
      </c>
      <c r="BI26" s="356"/>
      <c r="BJ26" s="356"/>
      <c r="BK26" s="343" t="s">
        <v>15</v>
      </c>
      <c r="BL26" s="344"/>
      <c r="BM26" s="344"/>
      <c r="BN26" s="344"/>
      <c r="BO26" s="344"/>
      <c r="BP26" s="344"/>
      <c r="BQ26" s="344"/>
      <c r="BR26" s="344"/>
      <c r="BS26" s="344"/>
      <c r="BT26" s="344"/>
      <c r="BU26" s="344"/>
      <c r="BV26" s="344"/>
      <c r="BW26" s="344"/>
      <c r="BX26" s="344"/>
      <c r="BY26" s="344"/>
      <c r="BZ26" s="344"/>
      <c r="CA26" s="344"/>
      <c r="CB26" s="344"/>
      <c r="CC26" s="344"/>
      <c r="CD26" s="344"/>
      <c r="CE26" s="344"/>
      <c r="CF26" s="344"/>
      <c r="CG26" s="344"/>
      <c r="CH26" s="344"/>
      <c r="CI26" s="344"/>
      <c r="CJ26" s="344"/>
      <c r="CK26" s="344"/>
      <c r="CL26" s="344"/>
      <c r="CM26" s="344"/>
      <c r="CN26" s="344"/>
      <c r="CO26" s="344"/>
      <c r="CP26" s="344"/>
      <c r="CQ26" s="344"/>
      <c r="CR26" s="344"/>
      <c r="CS26" s="344"/>
      <c r="CT26" s="344"/>
      <c r="CU26" s="344"/>
      <c r="CV26" s="344"/>
      <c r="CW26" s="344"/>
      <c r="CX26" s="344"/>
      <c r="CY26" s="344"/>
      <c r="CZ26" s="344"/>
      <c r="DA26" s="344"/>
      <c r="DB26" s="344"/>
      <c r="DC26" s="344"/>
      <c r="DD26" s="344"/>
      <c r="DE26" s="344"/>
      <c r="DF26" s="344"/>
      <c r="DG26" s="344"/>
      <c r="DH26" s="344"/>
      <c r="DI26" s="344"/>
      <c r="DJ26" s="345"/>
    </row>
    <row r="27" spans="1:114" ht="11.25" customHeight="1">
      <c r="A27" s="333"/>
      <c r="B27" s="334"/>
      <c r="C27" s="334"/>
      <c r="D27" s="334"/>
      <c r="E27" s="334"/>
      <c r="F27" s="334"/>
      <c r="G27" s="334"/>
      <c r="H27" s="334"/>
      <c r="I27" s="334"/>
      <c r="J27" s="334"/>
      <c r="K27" s="334"/>
      <c r="L27" s="334"/>
      <c r="M27" s="334"/>
      <c r="N27" s="334"/>
      <c r="O27" s="334"/>
      <c r="P27" s="334"/>
      <c r="Q27" s="334"/>
      <c r="R27" s="334"/>
      <c r="S27" s="334"/>
      <c r="T27" s="334"/>
      <c r="U27" s="334"/>
      <c r="V27" s="334"/>
      <c r="W27" s="334"/>
      <c r="X27" s="334"/>
      <c r="Y27" s="334"/>
      <c r="Z27" s="334"/>
      <c r="AA27" s="334"/>
      <c r="AB27" s="334"/>
      <c r="AC27" s="334"/>
      <c r="AD27" s="334"/>
      <c r="AE27" s="334"/>
      <c r="AF27" s="334"/>
      <c r="AG27" s="334"/>
      <c r="AH27" s="334"/>
      <c r="AI27" s="334"/>
      <c r="AJ27" s="334"/>
      <c r="AK27" s="334"/>
      <c r="AL27" s="334"/>
      <c r="AM27" s="334"/>
      <c r="AN27" s="334"/>
      <c r="AO27" s="334"/>
      <c r="AP27" s="334"/>
      <c r="AQ27" s="334"/>
      <c r="AR27" s="334"/>
      <c r="AS27" s="334"/>
      <c r="AT27" s="334"/>
      <c r="AU27" s="334"/>
      <c r="AV27" s="334"/>
      <c r="AW27" s="334"/>
      <c r="AX27" s="334"/>
      <c r="AY27" s="334"/>
      <c r="AZ27" s="334"/>
      <c r="BA27" s="334"/>
      <c r="BB27" s="334"/>
      <c r="BC27" s="334"/>
      <c r="BD27" s="334"/>
      <c r="BE27" s="335"/>
      <c r="BF27" s="364"/>
      <c r="BG27" s="363"/>
      <c r="BH27" s="308" t="s">
        <v>157</v>
      </c>
      <c r="BI27" s="366" t="s">
        <v>158</v>
      </c>
      <c r="BJ27" s="306" t="s">
        <v>500</v>
      </c>
      <c r="BK27" s="312" t="s">
        <v>9</v>
      </c>
      <c r="BL27" s="313"/>
      <c r="BM27" s="313"/>
      <c r="BN27" s="313"/>
      <c r="BO27" s="313"/>
      <c r="BP27" s="313"/>
      <c r="BQ27" s="323" t="s">
        <v>4</v>
      </c>
      <c r="BR27" s="323"/>
      <c r="BS27" s="323"/>
      <c r="BT27" s="324" t="s">
        <v>10</v>
      </c>
      <c r="BU27" s="324"/>
      <c r="BV27" s="324"/>
      <c r="BW27" s="325"/>
      <c r="BX27" s="312" t="s">
        <v>9</v>
      </c>
      <c r="BY27" s="313"/>
      <c r="BZ27" s="313"/>
      <c r="CA27" s="313"/>
      <c r="CB27" s="313"/>
      <c r="CC27" s="313"/>
      <c r="CD27" s="323" t="s">
        <v>886</v>
      </c>
      <c r="CE27" s="323"/>
      <c r="CF27" s="323"/>
      <c r="CG27" s="324" t="s">
        <v>10</v>
      </c>
      <c r="CH27" s="324"/>
      <c r="CI27" s="324"/>
      <c r="CJ27" s="325"/>
      <c r="CK27" s="312" t="s">
        <v>9</v>
      </c>
      <c r="CL27" s="313"/>
      <c r="CM27" s="313"/>
      <c r="CN27" s="313"/>
      <c r="CO27" s="313"/>
      <c r="CP27" s="313"/>
      <c r="CQ27" s="323" t="s">
        <v>552</v>
      </c>
      <c r="CR27" s="323"/>
      <c r="CS27" s="323"/>
      <c r="CT27" s="324" t="s">
        <v>10</v>
      </c>
      <c r="CU27" s="324"/>
      <c r="CV27" s="324"/>
      <c r="CW27" s="325"/>
      <c r="CX27" s="306" t="s">
        <v>14</v>
      </c>
      <c r="CY27" s="307"/>
      <c r="CZ27" s="307"/>
      <c r="DA27" s="307"/>
      <c r="DB27" s="307"/>
      <c r="DC27" s="307"/>
      <c r="DD27" s="307"/>
      <c r="DE27" s="307"/>
      <c r="DF27" s="307"/>
      <c r="DG27" s="307"/>
      <c r="DH27" s="307"/>
      <c r="DI27" s="307"/>
      <c r="DJ27" s="308"/>
    </row>
    <row r="28" spans="1:114" ht="39" customHeight="1">
      <c r="A28" s="360"/>
      <c r="B28" s="361"/>
      <c r="C28" s="361"/>
      <c r="D28" s="361"/>
      <c r="E28" s="361"/>
      <c r="F28" s="361"/>
      <c r="G28" s="361"/>
      <c r="H28" s="361"/>
      <c r="I28" s="361"/>
      <c r="J28" s="361"/>
      <c r="K28" s="361"/>
      <c r="L28" s="361"/>
      <c r="M28" s="361"/>
      <c r="N28" s="361"/>
      <c r="O28" s="361"/>
      <c r="P28" s="361"/>
      <c r="Q28" s="361"/>
      <c r="R28" s="361"/>
      <c r="S28" s="361"/>
      <c r="T28" s="361"/>
      <c r="U28" s="361"/>
      <c r="V28" s="361"/>
      <c r="W28" s="361"/>
      <c r="X28" s="361"/>
      <c r="Y28" s="361"/>
      <c r="Z28" s="361"/>
      <c r="AA28" s="361"/>
      <c r="AB28" s="361"/>
      <c r="AC28" s="361"/>
      <c r="AD28" s="361"/>
      <c r="AE28" s="361"/>
      <c r="AF28" s="361"/>
      <c r="AG28" s="361"/>
      <c r="AH28" s="361"/>
      <c r="AI28" s="361"/>
      <c r="AJ28" s="361"/>
      <c r="AK28" s="361"/>
      <c r="AL28" s="361"/>
      <c r="AM28" s="361"/>
      <c r="AN28" s="361"/>
      <c r="AO28" s="361"/>
      <c r="AP28" s="361"/>
      <c r="AQ28" s="361"/>
      <c r="AR28" s="361"/>
      <c r="AS28" s="361"/>
      <c r="AT28" s="361"/>
      <c r="AU28" s="361"/>
      <c r="AV28" s="361"/>
      <c r="AW28" s="361"/>
      <c r="AX28" s="361"/>
      <c r="AY28" s="361"/>
      <c r="AZ28" s="361"/>
      <c r="BA28" s="361"/>
      <c r="BB28" s="361"/>
      <c r="BC28" s="361"/>
      <c r="BD28" s="361"/>
      <c r="BE28" s="362"/>
      <c r="BF28" s="309"/>
      <c r="BG28" s="363"/>
      <c r="BH28" s="311"/>
      <c r="BI28" s="367"/>
      <c r="BJ28" s="309"/>
      <c r="BK28" s="337" t="s">
        <v>11</v>
      </c>
      <c r="BL28" s="338"/>
      <c r="BM28" s="338"/>
      <c r="BN28" s="338"/>
      <c r="BO28" s="338"/>
      <c r="BP28" s="338"/>
      <c r="BQ28" s="338"/>
      <c r="BR28" s="338"/>
      <c r="BS28" s="338"/>
      <c r="BT28" s="338"/>
      <c r="BU28" s="338"/>
      <c r="BV28" s="338"/>
      <c r="BW28" s="339"/>
      <c r="BX28" s="337" t="s">
        <v>12</v>
      </c>
      <c r="BY28" s="338"/>
      <c r="BZ28" s="338"/>
      <c r="CA28" s="338"/>
      <c r="CB28" s="338"/>
      <c r="CC28" s="338"/>
      <c r="CD28" s="338"/>
      <c r="CE28" s="338"/>
      <c r="CF28" s="338"/>
      <c r="CG28" s="338"/>
      <c r="CH28" s="338"/>
      <c r="CI28" s="338"/>
      <c r="CJ28" s="339"/>
      <c r="CK28" s="337" t="s">
        <v>13</v>
      </c>
      <c r="CL28" s="338"/>
      <c r="CM28" s="338"/>
      <c r="CN28" s="338"/>
      <c r="CO28" s="338"/>
      <c r="CP28" s="338"/>
      <c r="CQ28" s="338"/>
      <c r="CR28" s="338"/>
      <c r="CS28" s="338"/>
      <c r="CT28" s="338"/>
      <c r="CU28" s="338"/>
      <c r="CV28" s="338"/>
      <c r="CW28" s="339"/>
      <c r="CX28" s="309"/>
      <c r="CY28" s="310"/>
      <c r="CZ28" s="310"/>
      <c r="DA28" s="310"/>
      <c r="DB28" s="310"/>
      <c r="DC28" s="310"/>
      <c r="DD28" s="310"/>
      <c r="DE28" s="310"/>
      <c r="DF28" s="310"/>
      <c r="DG28" s="310"/>
      <c r="DH28" s="310"/>
      <c r="DI28" s="310"/>
      <c r="DJ28" s="311"/>
    </row>
    <row r="29" spans="1:114" ht="12" thickBot="1">
      <c r="A29" s="303" t="s">
        <v>16</v>
      </c>
      <c r="B29" s="304"/>
      <c r="C29" s="304"/>
      <c r="D29" s="304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5"/>
      <c r="BF29" s="19" t="s">
        <v>17</v>
      </c>
      <c r="BG29" s="153" t="s">
        <v>18</v>
      </c>
      <c r="BH29" s="153" t="s">
        <v>19</v>
      </c>
      <c r="BI29" s="19" t="s">
        <v>20</v>
      </c>
      <c r="BJ29" s="156" t="s">
        <v>21</v>
      </c>
      <c r="BK29" s="303" t="s">
        <v>22</v>
      </c>
      <c r="BL29" s="304"/>
      <c r="BM29" s="304"/>
      <c r="BN29" s="304"/>
      <c r="BO29" s="304"/>
      <c r="BP29" s="304"/>
      <c r="BQ29" s="304"/>
      <c r="BR29" s="304"/>
      <c r="BS29" s="304"/>
      <c r="BT29" s="304"/>
      <c r="BU29" s="304"/>
      <c r="BV29" s="304"/>
      <c r="BW29" s="305"/>
      <c r="BX29" s="303" t="s">
        <v>23</v>
      </c>
      <c r="BY29" s="304"/>
      <c r="BZ29" s="304"/>
      <c r="CA29" s="304"/>
      <c r="CB29" s="304"/>
      <c r="CC29" s="304"/>
      <c r="CD29" s="304"/>
      <c r="CE29" s="304"/>
      <c r="CF29" s="304"/>
      <c r="CG29" s="304"/>
      <c r="CH29" s="304"/>
      <c r="CI29" s="304"/>
      <c r="CJ29" s="305"/>
      <c r="CK29" s="303" t="s">
        <v>634</v>
      </c>
      <c r="CL29" s="304"/>
      <c r="CM29" s="304"/>
      <c r="CN29" s="304"/>
      <c r="CO29" s="304"/>
      <c r="CP29" s="304"/>
      <c r="CQ29" s="304"/>
      <c r="CR29" s="304"/>
      <c r="CS29" s="304"/>
      <c r="CT29" s="304"/>
      <c r="CU29" s="304"/>
      <c r="CV29" s="304"/>
      <c r="CW29" s="305"/>
      <c r="CX29" s="303" t="s">
        <v>635</v>
      </c>
      <c r="CY29" s="304"/>
      <c r="CZ29" s="304"/>
      <c r="DA29" s="304"/>
      <c r="DB29" s="304"/>
      <c r="DC29" s="304"/>
      <c r="DD29" s="304"/>
      <c r="DE29" s="304"/>
      <c r="DF29" s="304"/>
      <c r="DG29" s="304"/>
      <c r="DH29" s="304"/>
      <c r="DI29" s="304"/>
      <c r="DJ29" s="305"/>
    </row>
    <row r="30" spans="1:114" ht="12" thickBot="1">
      <c r="A30" s="349"/>
      <c r="B30" s="350"/>
      <c r="C30" s="350"/>
      <c r="D30" s="350"/>
      <c r="E30" s="350"/>
      <c r="F30" s="350"/>
      <c r="G30" s="350"/>
      <c r="H30" s="350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0"/>
      <c r="Y30" s="350"/>
      <c r="Z30" s="350"/>
      <c r="AA30" s="350"/>
      <c r="AB30" s="350"/>
      <c r="AC30" s="350"/>
      <c r="AD30" s="350"/>
      <c r="AE30" s="350"/>
      <c r="AF30" s="350"/>
      <c r="AG30" s="350"/>
      <c r="AH30" s="350"/>
      <c r="AI30" s="350"/>
      <c r="AJ30" s="350"/>
      <c r="AK30" s="350"/>
      <c r="AL30" s="350"/>
      <c r="AM30" s="350"/>
      <c r="AN30" s="350"/>
      <c r="AO30" s="350"/>
      <c r="AP30" s="350"/>
      <c r="AQ30" s="350"/>
      <c r="AR30" s="350"/>
      <c r="AS30" s="350"/>
      <c r="AT30" s="350"/>
      <c r="AU30" s="350"/>
      <c r="AV30" s="350"/>
      <c r="AW30" s="350"/>
      <c r="AX30" s="350"/>
      <c r="AY30" s="350"/>
      <c r="AZ30" s="350"/>
      <c r="BA30" s="350"/>
      <c r="BB30" s="350"/>
      <c r="BC30" s="350"/>
      <c r="BD30" s="350"/>
      <c r="BE30" s="351"/>
      <c r="BF30" s="21"/>
      <c r="BG30" s="162"/>
      <c r="BH30" s="143"/>
      <c r="BI30" s="21"/>
      <c r="BJ30" s="157"/>
      <c r="BK30" s="314">
        <f>BK44+BK45+BK46+BK34+BK35+BK36+BK37+BK38+BK41+BK39+BK40+BK43+BK42</f>
        <v>632928.32000000007</v>
      </c>
      <c r="BL30" s="315"/>
      <c r="BM30" s="315"/>
      <c r="BN30" s="315"/>
      <c r="BO30" s="315"/>
      <c r="BP30" s="315"/>
      <c r="BQ30" s="315"/>
      <c r="BR30" s="315"/>
      <c r="BS30" s="315"/>
      <c r="BT30" s="315"/>
      <c r="BU30" s="315"/>
      <c r="BV30" s="315"/>
      <c r="BW30" s="316"/>
      <c r="BX30" s="314">
        <v>0</v>
      </c>
      <c r="BY30" s="315"/>
      <c r="BZ30" s="315"/>
      <c r="CA30" s="315"/>
      <c r="CB30" s="315"/>
      <c r="CC30" s="315"/>
      <c r="CD30" s="315"/>
      <c r="CE30" s="315"/>
      <c r="CF30" s="315"/>
      <c r="CG30" s="315"/>
      <c r="CH30" s="315"/>
      <c r="CI30" s="315"/>
      <c r="CJ30" s="316"/>
      <c r="CK30" s="314">
        <v>0</v>
      </c>
      <c r="CL30" s="315"/>
      <c r="CM30" s="315"/>
      <c r="CN30" s="315"/>
      <c r="CO30" s="315"/>
      <c r="CP30" s="315"/>
      <c r="CQ30" s="315"/>
      <c r="CR30" s="315"/>
      <c r="CS30" s="315"/>
      <c r="CT30" s="315"/>
      <c r="CU30" s="315"/>
      <c r="CV30" s="315"/>
      <c r="CW30" s="316"/>
      <c r="CX30" s="317"/>
      <c r="CY30" s="318"/>
      <c r="CZ30" s="318"/>
      <c r="DA30" s="318"/>
      <c r="DB30" s="318"/>
      <c r="DC30" s="318"/>
      <c r="DD30" s="318"/>
      <c r="DE30" s="318"/>
      <c r="DF30" s="318"/>
      <c r="DG30" s="318"/>
      <c r="DH30" s="318"/>
      <c r="DI30" s="318"/>
      <c r="DJ30" s="319"/>
    </row>
    <row r="31" spans="1:114">
      <c r="A31" s="352" t="s">
        <v>548</v>
      </c>
      <c r="B31" s="353"/>
      <c r="C31" s="353"/>
      <c r="D31" s="353"/>
      <c r="E31" s="353"/>
      <c r="F31" s="353"/>
      <c r="G31" s="353"/>
      <c r="H31" s="353"/>
      <c r="I31" s="353"/>
      <c r="J31" s="353"/>
      <c r="K31" s="353"/>
      <c r="L31" s="353"/>
      <c r="M31" s="353"/>
      <c r="N31" s="353"/>
      <c r="O31" s="353"/>
      <c r="P31" s="353"/>
      <c r="Q31" s="353"/>
      <c r="R31" s="353"/>
      <c r="S31" s="353"/>
      <c r="T31" s="353"/>
      <c r="U31" s="353"/>
      <c r="V31" s="353"/>
      <c r="W31" s="353"/>
      <c r="X31" s="353"/>
      <c r="Y31" s="353"/>
      <c r="Z31" s="353"/>
      <c r="AA31" s="353"/>
      <c r="AB31" s="353"/>
      <c r="AC31" s="353"/>
      <c r="AD31" s="353"/>
      <c r="AE31" s="353"/>
      <c r="AF31" s="353"/>
      <c r="AG31" s="353"/>
      <c r="AH31" s="353"/>
      <c r="AI31" s="353"/>
      <c r="AJ31" s="353"/>
      <c r="AK31" s="353"/>
      <c r="AL31" s="353"/>
      <c r="AM31" s="353"/>
      <c r="AN31" s="353"/>
      <c r="AO31" s="353"/>
      <c r="AP31" s="353"/>
      <c r="AQ31" s="353"/>
      <c r="AR31" s="353"/>
      <c r="AS31" s="353"/>
      <c r="AT31" s="353"/>
      <c r="AU31" s="353"/>
      <c r="AV31" s="353"/>
      <c r="AW31" s="353"/>
      <c r="AX31" s="353"/>
      <c r="AY31" s="353"/>
      <c r="AZ31" s="353"/>
      <c r="BA31" s="353"/>
      <c r="BB31" s="353"/>
      <c r="BC31" s="353"/>
      <c r="BD31" s="353"/>
      <c r="BE31" s="354"/>
      <c r="BF31" s="130" t="s">
        <v>42</v>
      </c>
      <c r="BG31" s="21" t="s">
        <v>43</v>
      </c>
      <c r="BH31" s="143"/>
      <c r="BI31" s="21"/>
      <c r="BJ31" s="243" t="s">
        <v>43</v>
      </c>
      <c r="BK31" s="314"/>
      <c r="BL31" s="315"/>
      <c r="BM31" s="315"/>
      <c r="BN31" s="315"/>
      <c r="BO31" s="315"/>
      <c r="BP31" s="315"/>
      <c r="BQ31" s="315"/>
      <c r="BR31" s="315"/>
      <c r="BS31" s="315"/>
      <c r="BT31" s="315"/>
      <c r="BU31" s="315"/>
      <c r="BV31" s="315"/>
      <c r="BW31" s="316"/>
      <c r="BX31" s="314"/>
      <c r="BY31" s="315"/>
      <c r="BZ31" s="315"/>
      <c r="CA31" s="315"/>
      <c r="CB31" s="315"/>
      <c r="CC31" s="315"/>
      <c r="CD31" s="315"/>
      <c r="CE31" s="315"/>
      <c r="CF31" s="315"/>
      <c r="CG31" s="315"/>
      <c r="CH31" s="315"/>
      <c r="CI31" s="315"/>
      <c r="CJ31" s="316"/>
      <c r="CK31" s="314"/>
      <c r="CL31" s="315"/>
      <c r="CM31" s="315"/>
      <c r="CN31" s="315"/>
      <c r="CO31" s="315"/>
      <c r="CP31" s="315"/>
      <c r="CQ31" s="315"/>
      <c r="CR31" s="315"/>
      <c r="CS31" s="315"/>
      <c r="CT31" s="315"/>
      <c r="CU31" s="315"/>
      <c r="CV31" s="315"/>
      <c r="CW31" s="316"/>
      <c r="CX31" s="317"/>
      <c r="CY31" s="318"/>
      <c r="CZ31" s="318"/>
      <c r="DA31" s="318"/>
      <c r="DB31" s="318"/>
      <c r="DC31" s="318"/>
      <c r="DD31" s="318"/>
      <c r="DE31" s="318"/>
      <c r="DF31" s="318"/>
      <c r="DG31" s="318"/>
      <c r="DH31" s="318"/>
      <c r="DI31" s="318"/>
      <c r="DJ31" s="319"/>
    </row>
    <row r="32" spans="1:114">
      <c r="A32" s="371" t="s">
        <v>48</v>
      </c>
      <c r="B32" s="372"/>
      <c r="C32" s="372"/>
      <c r="D32" s="372"/>
      <c r="E32" s="372"/>
      <c r="F32" s="372"/>
      <c r="G32" s="372"/>
      <c r="H32" s="372"/>
      <c r="I32" s="372"/>
      <c r="J32" s="372"/>
      <c r="K32" s="372"/>
      <c r="L32" s="372"/>
      <c r="M32" s="372"/>
      <c r="N32" s="372"/>
      <c r="O32" s="372"/>
      <c r="P32" s="372"/>
      <c r="Q32" s="372"/>
      <c r="R32" s="372"/>
      <c r="S32" s="372"/>
      <c r="T32" s="372"/>
      <c r="U32" s="372"/>
      <c r="V32" s="372"/>
      <c r="W32" s="372"/>
      <c r="X32" s="372"/>
      <c r="Y32" s="372"/>
      <c r="Z32" s="372"/>
      <c r="AA32" s="372"/>
      <c r="AB32" s="372"/>
      <c r="AC32" s="372"/>
      <c r="AD32" s="372"/>
      <c r="AE32" s="372"/>
      <c r="AF32" s="372"/>
      <c r="AG32" s="372"/>
      <c r="AH32" s="372"/>
      <c r="AI32" s="372"/>
      <c r="AJ32" s="372"/>
      <c r="AK32" s="372"/>
      <c r="AL32" s="372"/>
      <c r="AM32" s="372"/>
      <c r="AN32" s="372"/>
      <c r="AO32" s="372"/>
      <c r="AP32" s="372"/>
      <c r="AQ32" s="372"/>
      <c r="AR32" s="372"/>
      <c r="AS32" s="372"/>
      <c r="AT32" s="372"/>
      <c r="AU32" s="372"/>
      <c r="AV32" s="372"/>
      <c r="AW32" s="372"/>
      <c r="AX32" s="372"/>
      <c r="AY32" s="372"/>
      <c r="AZ32" s="372"/>
      <c r="BA32" s="372"/>
      <c r="BB32" s="372"/>
      <c r="BC32" s="372"/>
      <c r="BD32" s="372"/>
      <c r="BE32" s="373"/>
      <c r="BF32" s="129"/>
      <c r="BG32" s="20"/>
      <c r="BH32" s="239"/>
      <c r="BI32" s="20"/>
      <c r="BJ32" s="242"/>
      <c r="BK32" s="294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6"/>
      <c r="BX32" s="294"/>
      <c r="BY32" s="295"/>
      <c r="BZ32" s="295"/>
      <c r="CA32" s="295"/>
      <c r="CB32" s="295"/>
      <c r="CC32" s="295"/>
      <c r="CD32" s="295"/>
      <c r="CE32" s="295"/>
      <c r="CF32" s="295"/>
      <c r="CG32" s="295"/>
      <c r="CH32" s="295"/>
      <c r="CI32" s="295"/>
      <c r="CJ32" s="296"/>
      <c r="CK32" s="294"/>
      <c r="CL32" s="295"/>
      <c r="CM32" s="295"/>
      <c r="CN32" s="295"/>
      <c r="CO32" s="295"/>
      <c r="CP32" s="295"/>
      <c r="CQ32" s="295"/>
      <c r="CR32" s="295"/>
      <c r="CS32" s="295"/>
      <c r="CT32" s="295"/>
      <c r="CU32" s="295"/>
      <c r="CV32" s="295"/>
      <c r="CW32" s="296"/>
      <c r="CX32" s="297"/>
      <c r="CY32" s="298"/>
      <c r="CZ32" s="298"/>
      <c r="DA32" s="298"/>
      <c r="DB32" s="298"/>
      <c r="DC32" s="298"/>
      <c r="DD32" s="298"/>
      <c r="DE32" s="298"/>
      <c r="DF32" s="298"/>
      <c r="DG32" s="298"/>
      <c r="DH32" s="298"/>
      <c r="DI32" s="298"/>
      <c r="DJ32" s="299"/>
    </row>
    <row r="33" spans="1:114">
      <c r="A33" s="257" t="s">
        <v>847</v>
      </c>
      <c r="B33" s="258"/>
      <c r="C33" s="258"/>
      <c r="D33" s="258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258"/>
      <c r="AC33" s="258"/>
      <c r="AD33" s="258"/>
      <c r="AE33" s="258"/>
      <c r="AF33" s="258"/>
      <c r="AG33" s="258"/>
      <c r="AH33" s="258"/>
      <c r="AI33" s="258"/>
      <c r="AJ33" s="258"/>
      <c r="AK33" s="258"/>
      <c r="AL33" s="258"/>
      <c r="AM33" s="258"/>
      <c r="AN33" s="258"/>
      <c r="AO33" s="258"/>
      <c r="AP33" s="258"/>
      <c r="AQ33" s="258"/>
      <c r="AR33" s="258"/>
      <c r="AS33" s="258"/>
      <c r="AT33" s="258"/>
      <c r="AU33" s="258"/>
      <c r="AV33" s="258"/>
      <c r="AW33" s="258"/>
      <c r="AX33" s="258"/>
      <c r="AY33" s="258"/>
      <c r="AZ33" s="258"/>
      <c r="BA33" s="258"/>
      <c r="BB33" s="258"/>
      <c r="BC33" s="258"/>
      <c r="BD33" s="258"/>
      <c r="BE33" s="259"/>
      <c r="BF33" s="129"/>
      <c r="BG33" s="20"/>
      <c r="BH33" s="239"/>
      <c r="BI33" s="20"/>
      <c r="BJ33" s="20"/>
      <c r="BK33" s="294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6"/>
      <c r="BX33" s="294"/>
      <c r="BY33" s="295"/>
      <c r="BZ33" s="295"/>
      <c r="CA33" s="295"/>
      <c r="CB33" s="295"/>
      <c r="CC33" s="295"/>
      <c r="CD33" s="295"/>
      <c r="CE33" s="295"/>
      <c r="CF33" s="295"/>
      <c r="CG33" s="295"/>
      <c r="CH33" s="295"/>
      <c r="CI33" s="295"/>
      <c r="CJ33" s="296"/>
      <c r="CK33" s="294"/>
      <c r="CL33" s="295"/>
      <c r="CM33" s="295"/>
      <c r="CN33" s="295"/>
      <c r="CO33" s="295"/>
      <c r="CP33" s="295"/>
      <c r="CQ33" s="295"/>
      <c r="CR33" s="295"/>
      <c r="CS33" s="295"/>
      <c r="CT33" s="295"/>
      <c r="CU33" s="295"/>
      <c r="CV33" s="295"/>
      <c r="CW33" s="296"/>
      <c r="CX33" s="297"/>
      <c r="CY33" s="298"/>
      <c r="CZ33" s="298"/>
      <c r="DA33" s="298"/>
      <c r="DB33" s="298"/>
      <c r="DC33" s="298"/>
      <c r="DD33" s="298"/>
      <c r="DE33" s="298"/>
      <c r="DF33" s="298"/>
      <c r="DG33" s="298"/>
      <c r="DH33" s="298"/>
      <c r="DI33" s="298"/>
      <c r="DJ33" s="299"/>
    </row>
    <row r="34" spans="1:114" ht="23.25" customHeight="1">
      <c r="A34" s="374" t="s">
        <v>880</v>
      </c>
      <c r="B34" s="375"/>
      <c r="C34" s="375"/>
      <c r="D34" s="375"/>
      <c r="E34" s="375"/>
      <c r="F34" s="375"/>
      <c r="G34" s="375"/>
      <c r="H34" s="375"/>
      <c r="I34" s="375"/>
      <c r="J34" s="375"/>
      <c r="K34" s="375"/>
      <c r="L34" s="375"/>
      <c r="M34" s="375"/>
      <c r="N34" s="375"/>
      <c r="O34" s="375"/>
      <c r="P34" s="375"/>
      <c r="Q34" s="375"/>
      <c r="R34" s="375"/>
      <c r="S34" s="375"/>
      <c r="T34" s="375"/>
      <c r="U34" s="375"/>
      <c r="V34" s="375"/>
      <c r="W34" s="375"/>
      <c r="X34" s="375"/>
      <c r="Y34" s="375"/>
      <c r="Z34" s="375"/>
      <c r="AA34" s="375"/>
      <c r="AB34" s="375"/>
      <c r="AC34" s="375"/>
      <c r="AD34" s="375"/>
      <c r="AE34" s="375"/>
      <c r="AF34" s="375"/>
      <c r="AG34" s="375"/>
      <c r="AH34" s="375"/>
      <c r="AI34" s="375"/>
      <c r="AJ34" s="375"/>
      <c r="AK34" s="375"/>
      <c r="AL34" s="375"/>
      <c r="AM34" s="375"/>
      <c r="AN34" s="375"/>
      <c r="AO34" s="375"/>
      <c r="AP34" s="375"/>
      <c r="AQ34" s="375"/>
      <c r="AR34" s="375"/>
      <c r="AS34" s="375"/>
      <c r="AT34" s="375"/>
      <c r="AU34" s="375"/>
      <c r="AV34" s="375"/>
      <c r="AW34" s="375"/>
      <c r="AX34" s="375"/>
      <c r="AY34" s="375"/>
      <c r="AZ34" s="375"/>
      <c r="BA34" s="375"/>
      <c r="BB34" s="375"/>
      <c r="BC34" s="375"/>
      <c r="BD34" s="375"/>
      <c r="BE34" s="376"/>
      <c r="BF34" s="129"/>
      <c r="BG34" s="20"/>
      <c r="BH34" s="150" t="s">
        <v>781</v>
      </c>
      <c r="BI34" s="150" t="s">
        <v>556</v>
      </c>
      <c r="BJ34" s="20" t="s">
        <v>64</v>
      </c>
      <c r="BK34" s="294">
        <v>15709</v>
      </c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6"/>
      <c r="BX34" s="294">
        <v>0</v>
      </c>
      <c r="BY34" s="295"/>
      <c r="BZ34" s="295"/>
      <c r="CA34" s="295"/>
      <c r="CB34" s="295"/>
      <c r="CC34" s="295"/>
      <c r="CD34" s="295"/>
      <c r="CE34" s="295"/>
      <c r="CF34" s="295"/>
      <c r="CG34" s="295"/>
      <c r="CH34" s="295"/>
      <c r="CI34" s="295"/>
      <c r="CJ34" s="296"/>
      <c r="CK34" s="294">
        <v>0</v>
      </c>
      <c r="CL34" s="295"/>
      <c r="CM34" s="295"/>
      <c r="CN34" s="295"/>
      <c r="CO34" s="295"/>
      <c r="CP34" s="295"/>
      <c r="CQ34" s="295"/>
      <c r="CR34" s="295"/>
      <c r="CS34" s="295"/>
      <c r="CT34" s="295"/>
      <c r="CU34" s="295"/>
      <c r="CV34" s="295"/>
      <c r="CW34" s="296"/>
      <c r="CX34" s="297"/>
      <c r="CY34" s="298"/>
      <c r="CZ34" s="298"/>
      <c r="DA34" s="298"/>
      <c r="DB34" s="298"/>
      <c r="DC34" s="298"/>
      <c r="DD34" s="298"/>
      <c r="DE34" s="298"/>
      <c r="DF34" s="298"/>
      <c r="DG34" s="298"/>
      <c r="DH34" s="298"/>
      <c r="DI34" s="298"/>
      <c r="DJ34" s="299"/>
    </row>
    <row r="35" spans="1:114" ht="24" customHeight="1">
      <c r="A35" s="374" t="s">
        <v>711</v>
      </c>
      <c r="B35" s="375"/>
      <c r="C35" s="375"/>
      <c r="D35" s="375"/>
      <c r="E35" s="375"/>
      <c r="F35" s="375"/>
      <c r="G35" s="375"/>
      <c r="H35" s="375"/>
      <c r="I35" s="375"/>
      <c r="J35" s="375"/>
      <c r="K35" s="375"/>
      <c r="L35" s="375"/>
      <c r="M35" s="375"/>
      <c r="N35" s="375"/>
      <c r="O35" s="375"/>
      <c r="P35" s="375"/>
      <c r="Q35" s="375"/>
      <c r="R35" s="375"/>
      <c r="S35" s="375"/>
      <c r="T35" s="375"/>
      <c r="U35" s="375"/>
      <c r="V35" s="375"/>
      <c r="W35" s="375"/>
      <c r="X35" s="375"/>
      <c r="Y35" s="375"/>
      <c r="Z35" s="375"/>
      <c r="AA35" s="375"/>
      <c r="AB35" s="375"/>
      <c r="AC35" s="375"/>
      <c r="AD35" s="375"/>
      <c r="AE35" s="375"/>
      <c r="AF35" s="375"/>
      <c r="AG35" s="375"/>
      <c r="AH35" s="375"/>
      <c r="AI35" s="375"/>
      <c r="AJ35" s="375"/>
      <c r="AK35" s="375"/>
      <c r="AL35" s="375"/>
      <c r="AM35" s="375"/>
      <c r="AN35" s="375"/>
      <c r="AO35" s="375"/>
      <c r="AP35" s="375"/>
      <c r="AQ35" s="375"/>
      <c r="AR35" s="375"/>
      <c r="AS35" s="375"/>
      <c r="AT35" s="375"/>
      <c r="AU35" s="375"/>
      <c r="AV35" s="375"/>
      <c r="AW35" s="375"/>
      <c r="AX35" s="375"/>
      <c r="AY35" s="375"/>
      <c r="AZ35" s="375"/>
      <c r="BA35" s="375"/>
      <c r="BB35" s="375"/>
      <c r="BC35" s="375"/>
      <c r="BD35" s="375"/>
      <c r="BE35" s="376"/>
      <c r="BF35" s="129"/>
      <c r="BG35" s="20"/>
      <c r="BH35" s="150" t="s">
        <v>712</v>
      </c>
      <c r="BI35" s="150" t="s">
        <v>551</v>
      </c>
      <c r="BJ35" s="20" t="s">
        <v>64</v>
      </c>
      <c r="BK35" s="294">
        <v>875.87</v>
      </c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6"/>
      <c r="BX35" s="294">
        <v>0</v>
      </c>
      <c r="BY35" s="295"/>
      <c r="BZ35" s="295"/>
      <c r="CA35" s="295"/>
      <c r="CB35" s="295"/>
      <c r="CC35" s="295"/>
      <c r="CD35" s="295"/>
      <c r="CE35" s="295"/>
      <c r="CF35" s="295"/>
      <c r="CG35" s="295"/>
      <c r="CH35" s="295"/>
      <c r="CI35" s="295"/>
      <c r="CJ35" s="296"/>
      <c r="CK35" s="294">
        <v>0</v>
      </c>
      <c r="CL35" s="295"/>
      <c r="CM35" s="295"/>
      <c r="CN35" s="295"/>
      <c r="CO35" s="295"/>
      <c r="CP35" s="295"/>
      <c r="CQ35" s="295"/>
      <c r="CR35" s="295"/>
      <c r="CS35" s="295"/>
      <c r="CT35" s="295"/>
      <c r="CU35" s="295"/>
      <c r="CV35" s="295"/>
      <c r="CW35" s="296"/>
      <c r="CX35" s="297"/>
      <c r="CY35" s="298"/>
      <c r="CZ35" s="298"/>
      <c r="DA35" s="298"/>
      <c r="DB35" s="298"/>
      <c r="DC35" s="298"/>
      <c r="DD35" s="298"/>
      <c r="DE35" s="298"/>
      <c r="DF35" s="298"/>
      <c r="DG35" s="298"/>
      <c r="DH35" s="298"/>
      <c r="DI35" s="298"/>
      <c r="DJ35" s="299"/>
    </row>
    <row r="36" spans="1:114" ht="24" customHeight="1">
      <c r="A36" s="374" t="s">
        <v>713</v>
      </c>
      <c r="B36" s="375"/>
      <c r="C36" s="375"/>
      <c r="D36" s="375"/>
      <c r="E36" s="375"/>
      <c r="F36" s="375"/>
      <c r="G36" s="375"/>
      <c r="H36" s="375"/>
      <c r="I36" s="375"/>
      <c r="J36" s="375"/>
      <c r="K36" s="375"/>
      <c r="L36" s="375"/>
      <c r="M36" s="375"/>
      <c r="N36" s="375"/>
      <c r="O36" s="375"/>
      <c r="P36" s="375"/>
      <c r="Q36" s="375"/>
      <c r="R36" s="375"/>
      <c r="S36" s="375"/>
      <c r="T36" s="375"/>
      <c r="U36" s="375"/>
      <c r="V36" s="375"/>
      <c r="W36" s="375"/>
      <c r="X36" s="375"/>
      <c r="Y36" s="375"/>
      <c r="Z36" s="375"/>
      <c r="AA36" s="375"/>
      <c r="AB36" s="375"/>
      <c r="AC36" s="375"/>
      <c r="AD36" s="375"/>
      <c r="AE36" s="375"/>
      <c r="AF36" s="375"/>
      <c r="AG36" s="375"/>
      <c r="AH36" s="375"/>
      <c r="AI36" s="375"/>
      <c r="AJ36" s="375"/>
      <c r="AK36" s="375"/>
      <c r="AL36" s="375"/>
      <c r="AM36" s="375"/>
      <c r="AN36" s="375"/>
      <c r="AO36" s="375"/>
      <c r="AP36" s="375"/>
      <c r="AQ36" s="375"/>
      <c r="AR36" s="375"/>
      <c r="AS36" s="375"/>
      <c r="AT36" s="375"/>
      <c r="AU36" s="375"/>
      <c r="AV36" s="375"/>
      <c r="AW36" s="375"/>
      <c r="AX36" s="375"/>
      <c r="AY36" s="375"/>
      <c r="AZ36" s="375"/>
      <c r="BA36" s="375"/>
      <c r="BB36" s="375"/>
      <c r="BC36" s="375"/>
      <c r="BD36" s="375"/>
      <c r="BE36" s="376"/>
      <c r="BF36" s="129"/>
      <c r="BG36" s="20"/>
      <c r="BH36" s="150" t="s">
        <v>712</v>
      </c>
      <c r="BI36" s="150" t="s">
        <v>553</v>
      </c>
      <c r="BJ36" s="20" t="s">
        <v>64</v>
      </c>
      <c r="BK36" s="294">
        <v>4598.13</v>
      </c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6"/>
      <c r="BX36" s="294">
        <v>0</v>
      </c>
      <c r="BY36" s="295"/>
      <c r="BZ36" s="295"/>
      <c r="CA36" s="295"/>
      <c r="CB36" s="295"/>
      <c r="CC36" s="295"/>
      <c r="CD36" s="295"/>
      <c r="CE36" s="295"/>
      <c r="CF36" s="295"/>
      <c r="CG36" s="295"/>
      <c r="CH36" s="295"/>
      <c r="CI36" s="295"/>
      <c r="CJ36" s="296"/>
      <c r="CK36" s="294">
        <v>0</v>
      </c>
      <c r="CL36" s="295"/>
      <c r="CM36" s="295"/>
      <c r="CN36" s="295"/>
      <c r="CO36" s="295"/>
      <c r="CP36" s="295"/>
      <c r="CQ36" s="295"/>
      <c r="CR36" s="295"/>
      <c r="CS36" s="295"/>
      <c r="CT36" s="295"/>
      <c r="CU36" s="295"/>
      <c r="CV36" s="295"/>
      <c r="CW36" s="296"/>
      <c r="CX36" s="297"/>
      <c r="CY36" s="298"/>
      <c r="CZ36" s="298"/>
      <c r="DA36" s="298"/>
      <c r="DB36" s="298"/>
      <c r="DC36" s="298"/>
      <c r="DD36" s="298"/>
      <c r="DE36" s="298"/>
      <c r="DF36" s="298"/>
      <c r="DG36" s="298"/>
      <c r="DH36" s="298"/>
      <c r="DI36" s="298"/>
      <c r="DJ36" s="299"/>
    </row>
    <row r="37" spans="1:114" ht="24.75" customHeight="1">
      <c r="A37" s="377" t="s">
        <v>848</v>
      </c>
      <c r="B37" s="378"/>
      <c r="C37" s="378"/>
      <c r="D37" s="378"/>
      <c r="E37" s="378"/>
      <c r="F37" s="378"/>
      <c r="G37" s="378"/>
      <c r="H37" s="378"/>
      <c r="I37" s="378"/>
      <c r="J37" s="378"/>
      <c r="K37" s="378"/>
      <c r="L37" s="378"/>
      <c r="M37" s="378"/>
      <c r="N37" s="378"/>
      <c r="O37" s="378"/>
      <c r="P37" s="378"/>
      <c r="Q37" s="378"/>
      <c r="R37" s="378"/>
      <c r="S37" s="378"/>
      <c r="T37" s="378"/>
      <c r="U37" s="378"/>
      <c r="V37" s="378"/>
      <c r="W37" s="378"/>
      <c r="X37" s="378"/>
      <c r="Y37" s="378"/>
      <c r="Z37" s="378"/>
      <c r="AA37" s="378"/>
      <c r="AB37" s="378"/>
      <c r="AC37" s="378"/>
      <c r="AD37" s="378"/>
      <c r="AE37" s="378"/>
      <c r="AF37" s="378"/>
      <c r="AG37" s="378"/>
      <c r="AH37" s="378"/>
      <c r="AI37" s="378"/>
      <c r="AJ37" s="378"/>
      <c r="AK37" s="378"/>
      <c r="AL37" s="378"/>
      <c r="AM37" s="378"/>
      <c r="AN37" s="378"/>
      <c r="AO37" s="378"/>
      <c r="AP37" s="378"/>
      <c r="AQ37" s="378"/>
      <c r="AR37" s="378"/>
      <c r="AS37" s="378"/>
      <c r="AT37" s="378"/>
      <c r="AU37" s="378"/>
      <c r="AV37" s="378"/>
      <c r="AW37" s="378"/>
      <c r="AX37" s="378"/>
      <c r="AY37" s="378"/>
      <c r="AZ37" s="378"/>
      <c r="BA37" s="378"/>
      <c r="BB37" s="378"/>
      <c r="BC37" s="378"/>
      <c r="BD37" s="378"/>
      <c r="BE37" s="379"/>
      <c r="BF37" s="129"/>
      <c r="BG37" s="20"/>
      <c r="BH37" s="150" t="s">
        <v>879</v>
      </c>
      <c r="BI37" s="150" t="s">
        <v>554</v>
      </c>
      <c r="BJ37" s="20" t="s">
        <v>64</v>
      </c>
      <c r="BK37" s="294">
        <v>10308.69</v>
      </c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6"/>
      <c r="BX37" s="294">
        <v>0</v>
      </c>
      <c r="BY37" s="295"/>
      <c r="BZ37" s="295"/>
      <c r="CA37" s="295"/>
      <c r="CB37" s="295"/>
      <c r="CC37" s="295"/>
      <c r="CD37" s="295"/>
      <c r="CE37" s="295"/>
      <c r="CF37" s="295"/>
      <c r="CG37" s="295"/>
      <c r="CH37" s="295"/>
      <c r="CI37" s="295"/>
      <c r="CJ37" s="296"/>
      <c r="CK37" s="294">
        <v>0</v>
      </c>
      <c r="CL37" s="295"/>
      <c r="CM37" s="295"/>
      <c r="CN37" s="295"/>
      <c r="CO37" s="295"/>
      <c r="CP37" s="295"/>
      <c r="CQ37" s="295"/>
      <c r="CR37" s="295"/>
      <c r="CS37" s="295"/>
      <c r="CT37" s="295"/>
      <c r="CU37" s="295"/>
      <c r="CV37" s="295"/>
      <c r="CW37" s="296"/>
      <c r="CX37" s="297"/>
      <c r="CY37" s="298"/>
      <c r="CZ37" s="298"/>
      <c r="DA37" s="298"/>
      <c r="DB37" s="298"/>
      <c r="DC37" s="298"/>
      <c r="DD37" s="298"/>
      <c r="DE37" s="298"/>
      <c r="DF37" s="298"/>
      <c r="DG37" s="298"/>
      <c r="DH37" s="298"/>
      <c r="DI37" s="298"/>
      <c r="DJ37" s="299"/>
    </row>
    <row r="38" spans="1:114" ht="22.5" customHeight="1">
      <c r="A38" s="377" t="s">
        <v>2</v>
      </c>
      <c r="B38" s="378"/>
      <c r="C38" s="378"/>
      <c r="D38" s="378"/>
      <c r="E38" s="378"/>
      <c r="F38" s="378"/>
      <c r="G38" s="378"/>
      <c r="H38" s="378"/>
      <c r="I38" s="378"/>
      <c r="J38" s="378"/>
      <c r="K38" s="378"/>
      <c r="L38" s="378"/>
      <c r="M38" s="378"/>
      <c r="N38" s="378"/>
      <c r="O38" s="378"/>
      <c r="P38" s="378"/>
      <c r="Q38" s="378"/>
      <c r="R38" s="378"/>
      <c r="S38" s="378"/>
      <c r="T38" s="378"/>
      <c r="U38" s="378"/>
      <c r="V38" s="378"/>
      <c r="W38" s="378"/>
      <c r="X38" s="378"/>
      <c r="Y38" s="378"/>
      <c r="Z38" s="378"/>
      <c r="AA38" s="378"/>
      <c r="AB38" s="378"/>
      <c r="AC38" s="378"/>
      <c r="AD38" s="378"/>
      <c r="AE38" s="378"/>
      <c r="AF38" s="378"/>
      <c r="AG38" s="378"/>
      <c r="AH38" s="378"/>
      <c r="AI38" s="378"/>
      <c r="AJ38" s="378"/>
      <c r="AK38" s="378"/>
      <c r="AL38" s="378"/>
      <c r="AM38" s="378"/>
      <c r="AN38" s="378"/>
      <c r="AO38" s="378"/>
      <c r="AP38" s="378"/>
      <c r="AQ38" s="378"/>
      <c r="AR38" s="378"/>
      <c r="AS38" s="378"/>
      <c r="AT38" s="378"/>
      <c r="AU38" s="378"/>
      <c r="AV38" s="378"/>
      <c r="AW38" s="378"/>
      <c r="AX38" s="378"/>
      <c r="AY38" s="378"/>
      <c r="AZ38" s="378"/>
      <c r="BA38" s="378"/>
      <c r="BB38" s="378"/>
      <c r="BC38" s="378"/>
      <c r="BD38" s="378"/>
      <c r="BE38" s="379"/>
      <c r="BF38" s="129"/>
      <c r="BG38" s="20"/>
      <c r="BH38" s="150" t="s">
        <v>879</v>
      </c>
      <c r="BI38" s="150" t="s">
        <v>555</v>
      </c>
      <c r="BJ38" s="20" t="s">
        <v>64</v>
      </c>
      <c r="BK38" s="294">
        <v>54119.66</v>
      </c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6"/>
      <c r="BX38" s="294">
        <v>0</v>
      </c>
      <c r="BY38" s="295"/>
      <c r="BZ38" s="295"/>
      <c r="CA38" s="295"/>
      <c r="CB38" s="295"/>
      <c r="CC38" s="295"/>
      <c r="CD38" s="295"/>
      <c r="CE38" s="295"/>
      <c r="CF38" s="295"/>
      <c r="CG38" s="295"/>
      <c r="CH38" s="295"/>
      <c r="CI38" s="295"/>
      <c r="CJ38" s="296"/>
      <c r="CK38" s="294">
        <v>0</v>
      </c>
      <c r="CL38" s="295"/>
      <c r="CM38" s="295"/>
      <c r="CN38" s="295"/>
      <c r="CO38" s="295"/>
      <c r="CP38" s="295"/>
      <c r="CQ38" s="295"/>
      <c r="CR38" s="295"/>
      <c r="CS38" s="295"/>
      <c r="CT38" s="295"/>
      <c r="CU38" s="295"/>
      <c r="CV38" s="295"/>
      <c r="CW38" s="296"/>
      <c r="CX38" s="297"/>
      <c r="CY38" s="298"/>
      <c r="CZ38" s="298"/>
      <c r="DA38" s="298"/>
      <c r="DB38" s="298"/>
      <c r="DC38" s="298"/>
      <c r="DD38" s="298"/>
      <c r="DE38" s="298"/>
      <c r="DF38" s="298"/>
      <c r="DG38" s="298"/>
      <c r="DH38" s="298"/>
      <c r="DI38" s="298"/>
      <c r="DJ38" s="299"/>
    </row>
    <row r="39" spans="1:114" ht="22.5" customHeight="1">
      <c r="A39" s="377" t="s">
        <v>883</v>
      </c>
      <c r="B39" s="378"/>
      <c r="C39" s="378"/>
      <c r="D39" s="378"/>
      <c r="E39" s="378"/>
      <c r="F39" s="378"/>
      <c r="G39" s="378"/>
      <c r="H39" s="378"/>
      <c r="I39" s="378"/>
      <c r="J39" s="378"/>
      <c r="K39" s="378"/>
      <c r="L39" s="378"/>
      <c r="M39" s="378"/>
      <c r="N39" s="378"/>
      <c r="O39" s="378"/>
      <c r="P39" s="378"/>
      <c r="Q39" s="378"/>
      <c r="R39" s="378"/>
      <c r="S39" s="378"/>
      <c r="T39" s="378"/>
      <c r="U39" s="378"/>
      <c r="V39" s="378"/>
      <c r="W39" s="378"/>
      <c r="X39" s="378"/>
      <c r="Y39" s="378"/>
      <c r="Z39" s="378"/>
      <c r="AA39" s="378"/>
      <c r="AB39" s="378"/>
      <c r="AC39" s="378"/>
      <c r="AD39" s="378"/>
      <c r="AE39" s="378"/>
      <c r="AF39" s="378"/>
      <c r="AG39" s="378"/>
      <c r="AH39" s="378"/>
      <c r="AI39" s="378"/>
      <c r="AJ39" s="378"/>
      <c r="AK39" s="378"/>
      <c r="AL39" s="378"/>
      <c r="AM39" s="378"/>
      <c r="AN39" s="378"/>
      <c r="AO39" s="378"/>
      <c r="AP39" s="378"/>
      <c r="AQ39" s="378"/>
      <c r="AR39" s="378"/>
      <c r="AS39" s="378"/>
      <c r="AT39" s="378"/>
      <c r="AU39" s="378"/>
      <c r="AV39" s="378"/>
      <c r="AW39" s="378"/>
      <c r="AX39" s="378"/>
      <c r="AY39" s="378"/>
      <c r="AZ39" s="378"/>
      <c r="BA39" s="378"/>
      <c r="BB39" s="378"/>
      <c r="BC39" s="378"/>
      <c r="BD39" s="378"/>
      <c r="BE39" s="379"/>
      <c r="BF39" s="129"/>
      <c r="BG39" s="20"/>
      <c r="BH39" s="150" t="s">
        <v>830</v>
      </c>
      <c r="BI39" s="150" t="s">
        <v>557</v>
      </c>
      <c r="BJ39" s="20" t="s">
        <v>64</v>
      </c>
      <c r="BK39" s="294">
        <v>46161.54</v>
      </c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6"/>
      <c r="BX39" s="294">
        <v>0</v>
      </c>
      <c r="BY39" s="295"/>
      <c r="BZ39" s="295"/>
      <c r="CA39" s="295"/>
      <c r="CB39" s="295"/>
      <c r="CC39" s="295"/>
      <c r="CD39" s="295"/>
      <c r="CE39" s="295"/>
      <c r="CF39" s="295"/>
      <c r="CG39" s="295"/>
      <c r="CH39" s="295"/>
      <c r="CI39" s="295"/>
      <c r="CJ39" s="296"/>
      <c r="CK39" s="294">
        <v>0</v>
      </c>
      <c r="CL39" s="295"/>
      <c r="CM39" s="295"/>
      <c r="CN39" s="295"/>
      <c r="CO39" s="295"/>
      <c r="CP39" s="295"/>
      <c r="CQ39" s="295"/>
      <c r="CR39" s="295"/>
      <c r="CS39" s="295"/>
      <c r="CT39" s="295"/>
      <c r="CU39" s="295"/>
      <c r="CV39" s="295"/>
      <c r="CW39" s="296"/>
      <c r="CX39" s="297"/>
      <c r="CY39" s="298"/>
      <c r="CZ39" s="298"/>
      <c r="DA39" s="298"/>
      <c r="DB39" s="298"/>
      <c r="DC39" s="298"/>
      <c r="DD39" s="298"/>
      <c r="DE39" s="298"/>
      <c r="DF39" s="298"/>
      <c r="DG39" s="298"/>
      <c r="DH39" s="298"/>
      <c r="DI39" s="298"/>
      <c r="DJ39" s="299"/>
    </row>
    <row r="40" spans="1:114" ht="22.5" customHeight="1">
      <c r="A40" s="377" t="s">
        <v>884</v>
      </c>
      <c r="B40" s="378"/>
      <c r="C40" s="378"/>
      <c r="D40" s="378"/>
      <c r="E40" s="378"/>
      <c r="F40" s="378"/>
      <c r="G40" s="378"/>
      <c r="H40" s="378"/>
      <c r="I40" s="378"/>
      <c r="J40" s="378"/>
      <c r="K40" s="378"/>
      <c r="L40" s="378"/>
      <c r="M40" s="378"/>
      <c r="N40" s="378"/>
      <c r="O40" s="378"/>
      <c r="P40" s="378"/>
      <c r="Q40" s="378"/>
      <c r="R40" s="378"/>
      <c r="S40" s="378"/>
      <c r="T40" s="378"/>
      <c r="U40" s="378"/>
      <c r="V40" s="378"/>
      <c r="W40" s="378"/>
      <c r="X40" s="378"/>
      <c r="Y40" s="378"/>
      <c r="Z40" s="378"/>
      <c r="AA40" s="378"/>
      <c r="AB40" s="378"/>
      <c r="AC40" s="378"/>
      <c r="AD40" s="378"/>
      <c r="AE40" s="378"/>
      <c r="AF40" s="378"/>
      <c r="AG40" s="378"/>
      <c r="AH40" s="378"/>
      <c r="AI40" s="378"/>
      <c r="AJ40" s="378"/>
      <c r="AK40" s="378"/>
      <c r="AL40" s="378"/>
      <c r="AM40" s="378"/>
      <c r="AN40" s="378"/>
      <c r="AO40" s="378"/>
      <c r="AP40" s="378"/>
      <c r="AQ40" s="378"/>
      <c r="AR40" s="378"/>
      <c r="AS40" s="378"/>
      <c r="AT40" s="378"/>
      <c r="AU40" s="378"/>
      <c r="AV40" s="378"/>
      <c r="AW40" s="378"/>
      <c r="AX40" s="378"/>
      <c r="AY40" s="378"/>
      <c r="AZ40" s="378"/>
      <c r="BA40" s="378"/>
      <c r="BB40" s="378"/>
      <c r="BC40" s="378"/>
      <c r="BD40" s="378"/>
      <c r="BE40" s="379"/>
      <c r="BF40" s="129"/>
      <c r="BG40" s="20"/>
      <c r="BH40" s="150" t="s">
        <v>830</v>
      </c>
      <c r="BI40" s="150" t="s">
        <v>558</v>
      </c>
      <c r="BJ40" s="20" t="s">
        <v>64</v>
      </c>
      <c r="BK40" s="294">
        <v>84630.71</v>
      </c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6"/>
      <c r="BX40" s="294">
        <v>0</v>
      </c>
      <c r="BY40" s="295"/>
      <c r="BZ40" s="295"/>
      <c r="CA40" s="295"/>
      <c r="CB40" s="295"/>
      <c r="CC40" s="295"/>
      <c r="CD40" s="295"/>
      <c r="CE40" s="295"/>
      <c r="CF40" s="295"/>
      <c r="CG40" s="295"/>
      <c r="CH40" s="295"/>
      <c r="CI40" s="295"/>
      <c r="CJ40" s="296"/>
      <c r="CK40" s="294">
        <v>0</v>
      </c>
      <c r="CL40" s="295"/>
      <c r="CM40" s="295"/>
      <c r="CN40" s="295"/>
      <c r="CO40" s="295"/>
      <c r="CP40" s="295"/>
      <c r="CQ40" s="295"/>
      <c r="CR40" s="295"/>
      <c r="CS40" s="295"/>
      <c r="CT40" s="295"/>
      <c r="CU40" s="295"/>
      <c r="CV40" s="295"/>
      <c r="CW40" s="296"/>
      <c r="CX40" s="297"/>
      <c r="CY40" s="298"/>
      <c r="CZ40" s="298"/>
      <c r="DA40" s="298"/>
      <c r="DB40" s="298"/>
      <c r="DC40" s="298"/>
      <c r="DD40" s="298"/>
      <c r="DE40" s="298"/>
      <c r="DF40" s="298"/>
      <c r="DG40" s="298"/>
      <c r="DH40" s="298"/>
      <c r="DI40" s="298"/>
      <c r="DJ40" s="299"/>
    </row>
    <row r="41" spans="1:114" ht="22.5" customHeight="1">
      <c r="A41" s="377" t="s">
        <v>885</v>
      </c>
      <c r="B41" s="378"/>
      <c r="C41" s="378"/>
      <c r="D41" s="378"/>
      <c r="E41" s="378"/>
      <c r="F41" s="378"/>
      <c r="G41" s="378"/>
      <c r="H41" s="378"/>
      <c r="I41" s="378"/>
      <c r="J41" s="378"/>
      <c r="K41" s="378"/>
      <c r="L41" s="378"/>
      <c r="M41" s="378"/>
      <c r="N41" s="378"/>
      <c r="O41" s="378"/>
      <c r="P41" s="378"/>
      <c r="Q41" s="378"/>
      <c r="R41" s="378"/>
      <c r="S41" s="378"/>
      <c r="T41" s="378"/>
      <c r="U41" s="378"/>
      <c r="V41" s="378"/>
      <c r="W41" s="378"/>
      <c r="X41" s="378"/>
      <c r="Y41" s="378"/>
      <c r="Z41" s="378"/>
      <c r="AA41" s="378"/>
      <c r="AB41" s="378"/>
      <c r="AC41" s="378"/>
      <c r="AD41" s="378"/>
      <c r="AE41" s="378"/>
      <c r="AF41" s="378"/>
      <c r="AG41" s="378"/>
      <c r="AH41" s="378"/>
      <c r="AI41" s="378"/>
      <c r="AJ41" s="378"/>
      <c r="AK41" s="378"/>
      <c r="AL41" s="378"/>
      <c r="AM41" s="378"/>
      <c r="AN41" s="378"/>
      <c r="AO41" s="378"/>
      <c r="AP41" s="378"/>
      <c r="AQ41" s="378"/>
      <c r="AR41" s="378"/>
      <c r="AS41" s="378"/>
      <c r="AT41" s="378"/>
      <c r="AU41" s="378"/>
      <c r="AV41" s="378"/>
      <c r="AW41" s="378"/>
      <c r="AX41" s="378"/>
      <c r="AY41" s="378"/>
      <c r="AZ41" s="378"/>
      <c r="BA41" s="378"/>
      <c r="BB41" s="378"/>
      <c r="BC41" s="378"/>
      <c r="BD41" s="378"/>
      <c r="BE41" s="379"/>
      <c r="BF41" s="129"/>
      <c r="BG41" s="20"/>
      <c r="BH41" s="150" t="s">
        <v>830</v>
      </c>
      <c r="BI41" s="150" t="s">
        <v>559</v>
      </c>
      <c r="BJ41" s="20" t="s">
        <v>64</v>
      </c>
      <c r="BK41" s="294">
        <v>253903.75</v>
      </c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6"/>
      <c r="BX41" s="294">
        <v>0</v>
      </c>
      <c r="BY41" s="295"/>
      <c r="BZ41" s="295"/>
      <c r="CA41" s="295"/>
      <c r="CB41" s="295"/>
      <c r="CC41" s="295"/>
      <c r="CD41" s="295"/>
      <c r="CE41" s="295"/>
      <c r="CF41" s="295"/>
      <c r="CG41" s="295"/>
      <c r="CH41" s="295"/>
      <c r="CI41" s="295"/>
      <c r="CJ41" s="296"/>
      <c r="CK41" s="294">
        <v>0</v>
      </c>
      <c r="CL41" s="295"/>
      <c r="CM41" s="295"/>
      <c r="CN41" s="295"/>
      <c r="CO41" s="295"/>
      <c r="CP41" s="295"/>
      <c r="CQ41" s="295"/>
      <c r="CR41" s="295"/>
      <c r="CS41" s="295"/>
      <c r="CT41" s="295"/>
      <c r="CU41" s="295"/>
      <c r="CV41" s="295"/>
      <c r="CW41" s="296"/>
      <c r="CX41" s="297"/>
      <c r="CY41" s="298"/>
      <c r="CZ41" s="298"/>
      <c r="DA41" s="298"/>
      <c r="DB41" s="298"/>
      <c r="DC41" s="298"/>
      <c r="DD41" s="298"/>
      <c r="DE41" s="298"/>
      <c r="DF41" s="298"/>
      <c r="DG41" s="298"/>
      <c r="DH41" s="298"/>
      <c r="DI41" s="298"/>
      <c r="DJ41" s="299"/>
    </row>
    <row r="42" spans="1:114" ht="22.5" customHeight="1">
      <c r="A42" s="377" t="s">
        <v>560</v>
      </c>
      <c r="B42" s="378"/>
      <c r="C42" s="378"/>
      <c r="D42" s="378"/>
      <c r="E42" s="378"/>
      <c r="F42" s="378"/>
      <c r="G42" s="378"/>
      <c r="H42" s="378"/>
      <c r="I42" s="378"/>
      <c r="J42" s="378"/>
      <c r="K42" s="378"/>
      <c r="L42" s="378"/>
      <c r="M42" s="378"/>
      <c r="N42" s="378"/>
      <c r="O42" s="378"/>
      <c r="P42" s="378"/>
      <c r="Q42" s="378"/>
      <c r="R42" s="378"/>
      <c r="S42" s="378"/>
      <c r="T42" s="378"/>
      <c r="U42" s="378"/>
      <c r="V42" s="378"/>
      <c r="W42" s="378"/>
      <c r="X42" s="378"/>
      <c r="Y42" s="378"/>
      <c r="Z42" s="378"/>
      <c r="AA42" s="378"/>
      <c r="AB42" s="378"/>
      <c r="AC42" s="378"/>
      <c r="AD42" s="378"/>
      <c r="AE42" s="378"/>
      <c r="AF42" s="378"/>
      <c r="AG42" s="378"/>
      <c r="AH42" s="378"/>
      <c r="AI42" s="378"/>
      <c r="AJ42" s="378"/>
      <c r="AK42" s="378"/>
      <c r="AL42" s="378"/>
      <c r="AM42" s="378"/>
      <c r="AN42" s="378"/>
      <c r="AO42" s="378"/>
      <c r="AP42" s="378"/>
      <c r="AQ42" s="378"/>
      <c r="AR42" s="378"/>
      <c r="AS42" s="378"/>
      <c r="AT42" s="378"/>
      <c r="AU42" s="378"/>
      <c r="AV42" s="378"/>
      <c r="AW42" s="378"/>
      <c r="AX42" s="378"/>
      <c r="AY42" s="378"/>
      <c r="AZ42" s="378"/>
      <c r="BA42" s="378"/>
      <c r="BB42" s="378"/>
      <c r="BC42" s="378"/>
      <c r="BD42" s="378"/>
      <c r="BE42" s="379"/>
      <c r="BF42" s="129"/>
      <c r="BG42" s="20"/>
      <c r="BH42" s="150" t="s">
        <v>853</v>
      </c>
      <c r="BI42" s="150" t="s">
        <v>396</v>
      </c>
      <c r="BJ42" s="20" t="s">
        <v>64</v>
      </c>
      <c r="BK42" s="294">
        <v>120616</v>
      </c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6"/>
      <c r="BX42" s="294">
        <v>0</v>
      </c>
      <c r="BY42" s="295"/>
      <c r="BZ42" s="295"/>
      <c r="CA42" s="295"/>
      <c r="CB42" s="295"/>
      <c r="CC42" s="295"/>
      <c r="CD42" s="295"/>
      <c r="CE42" s="295"/>
      <c r="CF42" s="295"/>
      <c r="CG42" s="295"/>
      <c r="CH42" s="295"/>
      <c r="CI42" s="295"/>
      <c r="CJ42" s="296"/>
      <c r="CK42" s="294">
        <v>0</v>
      </c>
      <c r="CL42" s="295"/>
      <c r="CM42" s="295"/>
      <c r="CN42" s="295"/>
      <c r="CO42" s="295"/>
      <c r="CP42" s="295"/>
      <c r="CQ42" s="295"/>
      <c r="CR42" s="295"/>
      <c r="CS42" s="295"/>
      <c r="CT42" s="295"/>
      <c r="CU42" s="295"/>
      <c r="CV42" s="295"/>
      <c r="CW42" s="296"/>
      <c r="CX42" s="297"/>
      <c r="CY42" s="298"/>
      <c r="CZ42" s="298"/>
      <c r="DA42" s="298"/>
      <c r="DB42" s="298"/>
      <c r="DC42" s="298"/>
      <c r="DD42" s="298"/>
      <c r="DE42" s="298"/>
      <c r="DF42" s="298"/>
      <c r="DG42" s="298"/>
      <c r="DH42" s="298"/>
      <c r="DI42" s="298"/>
      <c r="DJ42" s="299"/>
    </row>
    <row r="43" spans="1:114" ht="22.5" customHeight="1">
      <c r="A43" s="265" t="s">
        <v>881</v>
      </c>
      <c r="B43" s="266"/>
      <c r="C43" s="266"/>
      <c r="D43" s="266"/>
      <c r="E43" s="266"/>
      <c r="F43" s="266"/>
      <c r="G43" s="266"/>
      <c r="H43" s="266"/>
      <c r="I43" s="266"/>
      <c r="J43" s="266"/>
      <c r="K43" s="266"/>
      <c r="L43" s="266"/>
      <c r="M43" s="266"/>
      <c r="N43" s="266"/>
      <c r="O43" s="266"/>
      <c r="P43" s="266"/>
      <c r="Q43" s="266"/>
      <c r="R43" s="266"/>
      <c r="S43" s="266"/>
      <c r="T43" s="266"/>
      <c r="U43" s="266"/>
      <c r="V43" s="266"/>
      <c r="W43" s="266"/>
      <c r="X43" s="266"/>
      <c r="Y43" s="266"/>
      <c r="Z43" s="266"/>
      <c r="AA43" s="266"/>
      <c r="AB43" s="266"/>
      <c r="AC43" s="266"/>
      <c r="AD43" s="266"/>
      <c r="AE43" s="266"/>
      <c r="AF43" s="266"/>
      <c r="AG43" s="266"/>
      <c r="AH43" s="266"/>
      <c r="AI43" s="266"/>
      <c r="AJ43" s="266"/>
      <c r="AK43" s="266"/>
      <c r="AL43" s="266"/>
      <c r="AM43" s="266"/>
      <c r="AN43" s="266"/>
      <c r="AO43" s="266"/>
      <c r="AP43" s="266"/>
      <c r="AQ43" s="266"/>
      <c r="AR43" s="266"/>
      <c r="AS43" s="266"/>
      <c r="AT43" s="266"/>
      <c r="AU43" s="266"/>
      <c r="AV43" s="266"/>
      <c r="AW43" s="266"/>
      <c r="AX43" s="266"/>
      <c r="AY43" s="266"/>
      <c r="AZ43" s="266"/>
      <c r="BA43" s="266"/>
      <c r="BB43" s="266"/>
      <c r="BC43" s="266"/>
      <c r="BD43" s="266"/>
      <c r="BE43" s="267"/>
      <c r="BF43" s="129"/>
      <c r="BG43" s="20"/>
      <c r="BH43" s="250" t="s">
        <v>685</v>
      </c>
      <c r="BI43" s="150" t="s">
        <v>261</v>
      </c>
      <c r="BJ43" s="20" t="s">
        <v>64</v>
      </c>
      <c r="BK43" s="294">
        <v>0</v>
      </c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6"/>
      <c r="BX43" s="294">
        <v>0</v>
      </c>
      <c r="BY43" s="295"/>
      <c r="BZ43" s="295"/>
      <c r="CA43" s="295"/>
      <c r="CB43" s="295"/>
      <c r="CC43" s="295"/>
      <c r="CD43" s="295"/>
      <c r="CE43" s="295"/>
      <c r="CF43" s="295"/>
      <c r="CG43" s="295"/>
      <c r="CH43" s="295"/>
      <c r="CI43" s="295"/>
      <c r="CJ43" s="296"/>
      <c r="CK43" s="294">
        <v>0</v>
      </c>
      <c r="CL43" s="295"/>
      <c r="CM43" s="295"/>
      <c r="CN43" s="295"/>
      <c r="CO43" s="295"/>
      <c r="CP43" s="295"/>
      <c r="CQ43" s="295"/>
      <c r="CR43" s="295"/>
      <c r="CS43" s="295"/>
      <c r="CT43" s="295"/>
      <c r="CU43" s="295"/>
      <c r="CV43" s="295"/>
      <c r="CW43" s="296"/>
      <c r="CX43" s="297"/>
      <c r="CY43" s="298"/>
      <c r="CZ43" s="298"/>
      <c r="DA43" s="298"/>
      <c r="DB43" s="298"/>
      <c r="DC43" s="298"/>
      <c r="DD43" s="298"/>
      <c r="DE43" s="298"/>
      <c r="DF43" s="298"/>
      <c r="DG43" s="298"/>
      <c r="DH43" s="298"/>
      <c r="DI43" s="298"/>
      <c r="DJ43" s="299"/>
    </row>
    <row r="44" spans="1:114">
      <c r="A44" s="265" t="s">
        <v>168</v>
      </c>
      <c r="B44" s="266"/>
      <c r="C44" s="266"/>
      <c r="D44" s="266"/>
      <c r="E44" s="266"/>
      <c r="F44" s="266"/>
      <c r="G44" s="266"/>
      <c r="H44" s="266"/>
      <c r="I44" s="266"/>
      <c r="J44" s="266"/>
      <c r="K44" s="266"/>
      <c r="L44" s="266"/>
      <c r="M44" s="266"/>
      <c r="N44" s="266"/>
      <c r="O44" s="266"/>
      <c r="P44" s="266"/>
      <c r="Q44" s="266"/>
      <c r="R44" s="266"/>
      <c r="S44" s="266"/>
      <c r="T44" s="266"/>
      <c r="U44" s="266"/>
      <c r="V44" s="266"/>
      <c r="W44" s="266"/>
      <c r="X44" s="266"/>
      <c r="Y44" s="266"/>
      <c r="Z44" s="266"/>
      <c r="AA44" s="266"/>
      <c r="AB44" s="266"/>
      <c r="AC44" s="266"/>
      <c r="AD44" s="266"/>
      <c r="AE44" s="266"/>
      <c r="AF44" s="266"/>
      <c r="AG44" s="266"/>
      <c r="AH44" s="266"/>
      <c r="AI44" s="266"/>
      <c r="AJ44" s="266"/>
      <c r="AK44" s="266"/>
      <c r="AL44" s="266"/>
      <c r="AM44" s="266"/>
      <c r="AN44" s="266"/>
      <c r="AO44" s="266"/>
      <c r="AP44" s="266"/>
      <c r="AQ44" s="266"/>
      <c r="AR44" s="266"/>
      <c r="AS44" s="266"/>
      <c r="AT44" s="266"/>
      <c r="AU44" s="266"/>
      <c r="AV44" s="266"/>
      <c r="AW44" s="266"/>
      <c r="AX44" s="266"/>
      <c r="AY44" s="266"/>
      <c r="AZ44" s="266"/>
      <c r="BA44" s="266"/>
      <c r="BB44" s="266"/>
      <c r="BC44" s="266"/>
      <c r="BD44" s="266"/>
      <c r="BE44" s="267"/>
      <c r="BF44" s="144"/>
      <c r="BG44" s="20" t="s">
        <v>672</v>
      </c>
      <c r="BH44" s="239" t="s">
        <v>680</v>
      </c>
      <c r="BI44" s="145" t="s">
        <v>261</v>
      </c>
      <c r="BJ44" s="20" t="s">
        <v>64</v>
      </c>
      <c r="BK44" s="260">
        <v>21286.37</v>
      </c>
      <c r="BL44" s="260"/>
      <c r="BM44" s="260"/>
      <c r="BN44" s="260"/>
      <c r="BO44" s="260"/>
      <c r="BP44" s="260"/>
      <c r="BQ44" s="260"/>
      <c r="BR44" s="260"/>
      <c r="BS44" s="260"/>
      <c r="BT44" s="260"/>
      <c r="BU44" s="260"/>
      <c r="BV44" s="260"/>
      <c r="BW44" s="260"/>
      <c r="BX44" s="260">
        <v>0</v>
      </c>
      <c r="BY44" s="260"/>
      <c r="BZ44" s="260"/>
      <c r="CA44" s="260"/>
      <c r="CB44" s="260"/>
      <c r="CC44" s="260"/>
      <c r="CD44" s="260"/>
      <c r="CE44" s="260"/>
      <c r="CF44" s="260"/>
      <c r="CG44" s="260"/>
      <c r="CH44" s="260"/>
      <c r="CI44" s="260"/>
      <c r="CJ44" s="260"/>
      <c r="CK44" s="260">
        <v>0</v>
      </c>
      <c r="CL44" s="260"/>
      <c r="CM44" s="260"/>
      <c r="CN44" s="260"/>
      <c r="CO44" s="260"/>
      <c r="CP44" s="260"/>
      <c r="CQ44" s="260"/>
      <c r="CR44" s="260"/>
      <c r="CS44" s="260"/>
      <c r="CT44" s="260"/>
      <c r="CU44" s="260"/>
      <c r="CV44" s="260"/>
      <c r="CW44" s="260"/>
      <c r="CX44" s="269"/>
      <c r="CY44" s="269"/>
      <c r="CZ44" s="269"/>
      <c r="DA44" s="269"/>
      <c r="DB44" s="269"/>
      <c r="DC44" s="269"/>
      <c r="DD44" s="269"/>
      <c r="DE44" s="269"/>
      <c r="DF44" s="269"/>
      <c r="DG44" s="269"/>
      <c r="DH44" s="269"/>
      <c r="DI44" s="269"/>
      <c r="DJ44" s="270"/>
    </row>
    <row r="45" spans="1:114" ht="32.25" customHeight="1">
      <c r="A45" s="265" t="s">
        <v>162</v>
      </c>
      <c r="B45" s="266"/>
      <c r="C45" s="266"/>
      <c r="D45" s="266"/>
      <c r="E45" s="266"/>
      <c r="F45" s="266"/>
      <c r="G45" s="266"/>
      <c r="H45" s="266"/>
      <c r="I45" s="266"/>
      <c r="J45" s="266"/>
      <c r="K45" s="266"/>
      <c r="L45" s="266"/>
      <c r="M45" s="266"/>
      <c r="N45" s="266"/>
      <c r="O45" s="266"/>
      <c r="P45" s="266"/>
      <c r="Q45" s="266"/>
      <c r="R45" s="266"/>
      <c r="S45" s="266"/>
      <c r="T45" s="266"/>
      <c r="U45" s="266"/>
      <c r="V45" s="266"/>
      <c r="W45" s="266"/>
      <c r="X45" s="266"/>
      <c r="Y45" s="266"/>
      <c r="Z45" s="266"/>
      <c r="AA45" s="266"/>
      <c r="AB45" s="266"/>
      <c r="AC45" s="266"/>
      <c r="AD45" s="266"/>
      <c r="AE45" s="266"/>
      <c r="AF45" s="266"/>
      <c r="AG45" s="266"/>
      <c r="AH45" s="266"/>
      <c r="AI45" s="266"/>
      <c r="AJ45" s="266"/>
      <c r="AK45" s="266"/>
      <c r="AL45" s="266"/>
      <c r="AM45" s="266"/>
      <c r="AN45" s="266"/>
      <c r="AO45" s="266"/>
      <c r="AP45" s="266"/>
      <c r="AQ45" s="266"/>
      <c r="AR45" s="266"/>
      <c r="AS45" s="266"/>
      <c r="AT45" s="266"/>
      <c r="AU45" s="266"/>
      <c r="AV45" s="266"/>
      <c r="AW45" s="266"/>
      <c r="AX45" s="266"/>
      <c r="AY45" s="266"/>
      <c r="AZ45" s="266"/>
      <c r="BA45" s="266"/>
      <c r="BB45" s="266"/>
      <c r="BC45" s="266"/>
      <c r="BD45" s="266"/>
      <c r="BE45" s="267"/>
      <c r="BF45" s="144"/>
      <c r="BG45" s="20" t="s">
        <v>672</v>
      </c>
      <c r="BH45" s="155" t="s">
        <v>681</v>
      </c>
      <c r="BI45" s="145" t="s">
        <v>261</v>
      </c>
      <c r="BJ45" s="20" t="s">
        <v>64</v>
      </c>
      <c r="BK45" s="260">
        <v>5864.34</v>
      </c>
      <c r="BL45" s="260"/>
      <c r="BM45" s="260"/>
      <c r="BN45" s="260"/>
      <c r="BO45" s="260"/>
      <c r="BP45" s="260"/>
      <c r="BQ45" s="260"/>
      <c r="BR45" s="260"/>
      <c r="BS45" s="260"/>
      <c r="BT45" s="260"/>
      <c r="BU45" s="260"/>
      <c r="BV45" s="260"/>
      <c r="BW45" s="260"/>
      <c r="BX45" s="260">
        <v>0</v>
      </c>
      <c r="BY45" s="260"/>
      <c r="BZ45" s="260"/>
      <c r="CA45" s="260"/>
      <c r="CB45" s="260"/>
      <c r="CC45" s="260"/>
      <c r="CD45" s="260"/>
      <c r="CE45" s="260"/>
      <c r="CF45" s="260"/>
      <c r="CG45" s="260"/>
      <c r="CH45" s="260"/>
      <c r="CI45" s="260"/>
      <c r="CJ45" s="260"/>
      <c r="CK45" s="260">
        <v>0</v>
      </c>
      <c r="CL45" s="260"/>
      <c r="CM45" s="260"/>
      <c r="CN45" s="260"/>
      <c r="CO45" s="260"/>
      <c r="CP45" s="260"/>
      <c r="CQ45" s="260"/>
      <c r="CR45" s="260"/>
      <c r="CS45" s="260"/>
      <c r="CT45" s="260"/>
      <c r="CU45" s="260"/>
      <c r="CV45" s="260"/>
      <c r="CW45" s="260"/>
      <c r="CX45" s="269"/>
      <c r="CY45" s="269"/>
      <c r="CZ45" s="269"/>
      <c r="DA45" s="269"/>
      <c r="DB45" s="269"/>
      <c r="DC45" s="269"/>
      <c r="DD45" s="269"/>
      <c r="DE45" s="269"/>
      <c r="DF45" s="269"/>
      <c r="DG45" s="269"/>
      <c r="DH45" s="269"/>
      <c r="DI45" s="269"/>
      <c r="DJ45" s="270"/>
    </row>
    <row r="46" spans="1:114" ht="21" customHeight="1">
      <c r="A46" s="265" t="s">
        <v>663</v>
      </c>
      <c r="B46" s="266"/>
      <c r="C46" s="266"/>
      <c r="D46" s="266"/>
      <c r="E46" s="266"/>
      <c r="F46" s="266"/>
      <c r="G46" s="266"/>
      <c r="H46" s="266"/>
      <c r="I46" s="266"/>
      <c r="J46" s="266"/>
      <c r="K46" s="266"/>
      <c r="L46" s="266"/>
      <c r="M46" s="266"/>
      <c r="N46" s="266"/>
      <c r="O46" s="266"/>
      <c r="P46" s="266"/>
      <c r="Q46" s="266"/>
      <c r="R46" s="266"/>
      <c r="S46" s="266"/>
      <c r="T46" s="266"/>
      <c r="U46" s="266"/>
      <c r="V46" s="266"/>
      <c r="W46" s="266"/>
      <c r="X46" s="266"/>
      <c r="Y46" s="266"/>
      <c r="Z46" s="266"/>
      <c r="AA46" s="266"/>
      <c r="AB46" s="266"/>
      <c r="AC46" s="266"/>
      <c r="AD46" s="266"/>
      <c r="AE46" s="266"/>
      <c r="AF46" s="266"/>
      <c r="AG46" s="266"/>
      <c r="AH46" s="266"/>
      <c r="AI46" s="266"/>
      <c r="AJ46" s="266"/>
      <c r="AK46" s="266"/>
      <c r="AL46" s="266"/>
      <c r="AM46" s="266"/>
      <c r="AN46" s="266"/>
      <c r="AO46" s="266"/>
      <c r="AP46" s="266"/>
      <c r="AQ46" s="266"/>
      <c r="AR46" s="266"/>
      <c r="AS46" s="266"/>
      <c r="AT46" s="266"/>
      <c r="AU46" s="266"/>
      <c r="AV46" s="266"/>
      <c r="AW46" s="266"/>
      <c r="AX46" s="266"/>
      <c r="AY46" s="266"/>
      <c r="AZ46" s="266"/>
      <c r="BA46" s="266"/>
      <c r="BB46" s="266"/>
      <c r="BC46" s="266"/>
      <c r="BD46" s="266"/>
      <c r="BE46" s="267"/>
      <c r="BF46" s="144"/>
      <c r="BG46" s="20" t="s">
        <v>672</v>
      </c>
      <c r="BH46" s="155" t="s">
        <v>682</v>
      </c>
      <c r="BI46" s="145" t="s">
        <v>261</v>
      </c>
      <c r="BJ46" s="20" t="s">
        <v>64</v>
      </c>
      <c r="BK46" s="260">
        <v>14854.26</v>
      </c>
      <c r="BL46" s="260"/>
      <c r="BM46" s="260"/>
      <c r="BN46" s="260"/>
      <c r="BO46" s="260"/>
      <c r="BP46" s="260"/>
      <c r="BQ46" s="260"/>
      <c r="BR46" s="260"/>
      <c r="BS46" s="260"/>
      <c r="BT46" s="260"/>
      <c r="BU46" s="260"/>
      <c r="BV46" s="260"/>
      <c r="BW46" s="260"/>
      <c r="BX46" s="260">
        <v>0</v>
      </c>
      <c r="BY46" s="260"/>
      <c r="BZ46" s="260"/>
      <c r="CA46" s="260"/>
      <c r="CB46" s="260"/>
      <c r="CC46" s="260"/>
      <c r="CD46" s="260"/>
      <c r="CE46" s="260"/>
      <c r="CF46" s="260"/>
      <c r="CG46" s="260"/>
      <c r="CH46" s="260"/>
      <c r="CI46" s="260"/>
      <c r="CJ46" s="260"/>
      <c r="CK46" s="260">
        <v>0</v>
      </c>
      <c r="CL46" s="260"/>
      <c r="CM46" s="260"/>
      <c r="CN46" s="260"/>
      <c r="CO46" s="260"/>
      <c r="CP46" s="260"/>
      <c r="CQ46" s="260"/>
      <c r="CR46" s="260"/>
      <c r="CS46" s="260"/>
      <c r="CT46" s="260"/>
      <c r="CU46" s="260"/>
      <c r="CV46" s="260"/>
      <c r="CW46" s="260"/>
      <c r="CX46" s="269"/>
      <c r="CY46" s="269"/>
      <c r="CZ46" s="269"/>
      <c r="DA46" s="269"/>
      <c r="DB46" s="269"/>
      <c r="DC46" s="269"/>
      <c r="DD46" s="269"/>
      <c r="DE46" s="269"/>
      <c r="DF46" s="269"/>
      <c r="DG46" s="269"/>
      <c r="DH46" s="269"/>
      <c r="DI46" s="269"/>
      <c r="DJ46" s="270"/>
    </row>
    <row r="47" spans="1:114">
      <c r="A47" s="382"/>
      <c r="B47" s="383"/>
      <c r="C47" s="383"/>
      <c r="D47" s="383"/>
      <c r="E47" s="383"/>
      <c r="F47" s="383"/>
      <c r="G47" s="383"/>
      <c r="H47" s="383"/>
      <c r="I47" s="383"/>
      <c r="J47" s="383"/>
      <c r="K47" s="383"/>
      <c r="L47" s="383"/>
      <c r="M47" s="383"/>
      <c r="N47" s="383"/>
      <c r="O47" s="383"/>
      <c r="P47" s="383"/>
      <c r="Q47" s="383"/>
      <c r="R47" s="383"/>
      <c r="S47" s="383"/>
      <c r="T47" s="383"/>
      <c r="U47" s="383"/>
      <c r="V47" s="383"/>
      <c r="W47" s="383"/>
      <c r="X47" s="383"/>
      <c r="Y47" s="383"/>
      <c r="Z47" s="383"/>
      <c r="AA47" s="383"/>
      <c r="AB47" s="383"/>
      <c r="AC47" s="383"/>
      <c r="AD47" s="383"/>
      <c r="AE47" s="383"/>
      <c r="AF47" s="383"/>
      <c r="AG47" s="383"/>
      <c r="AH47" s="383"/>
      <c r="AI47" s="383"/>
      <c r="AJ47" s="383"/>
      <c r="AK47" s="383"/>
      <c r="AL47" s="383"/>
      <c r="AM47" s="383"/>
      <c r="AN47" s="383"/>
      <c r="AO47" s="383"/>
      <c r="AP47" s="383"/>
      <c r="AQ47" s="383"/>
      <c r="AR47" s="383"/>
      <c r="AS47" s="383"/>
      <c r="AT47" s="383"/>
      <c r="AU47" s="383"/>
      <c r="AV47" s="383"/>
      <c r="AW47" s="383"/>
      <c r="AX47" s="383"/>
      <c r="AY47" s="383"/>
      <c r="AZ47" s="383"/>
      <c r="BA47" s="383"/>
      <c r="BB47" s="383"/>
      <c r="BC47" s="383"/>
      <c r="BD47" s="383"/>
      <c r="BE47" s="384"/>
      <c r="BF47" s="144"/>
      <c r="BG47" s="20" t="s">
        <v>672</v>
      </c>
      <c r="BH47" s="240"/>
      <c r="BI47" s="145"/>
      <c r="BJ47" s="20" t="s">
        <v>64</v>
      </c>
      <c r="BK47" s="260"/>
      <c r="BL47" s="260"/>
      <c r="BM47" s="260"/>
      <c r="BN47" s="260"/>
      <c r="BO47" s="260"/>
      <c r="BP47" s="260"/>
      <c r="BQ47" s="260"/>
      <c r="BR47" s="260"/>
      <c r="BS47" s="260"/>
      <c r="BT47" s="260"/>
      <c r="BU47" s="260"/>
      <c r="BV47" s="260"/>
      <c r="BW47" s="260"/>
      <c r="BX47" s="260"/>
      <c r="BY47" s="260"/>
      <c r="BZ47" s="260"/>
      <c r="CA47" s="260"/>
      <c r="CB47" s="260"/>
      <c r="CC47" s="260"/>
      <c r="CD47" s="260"/>
      <c r="CE47" s="260"/>
      <c r="CF47" s="260"/>
      <c r="CG47" s="260"/>
      <c r="CH47" s="260"/>
      <c r="CI47" s="260"/>
      <c r="CJ47" s="260"/>
      <c r="CK47" s="260"/>
      <c r="CL47" s="260"/>
      <c r="CM47" s="260"/>
      <c r="CN47" s="260"/>
      <c r="CO47" s="260"/>
      <c r="CP47" s="260"/>
      <c r="CQ47" s="260"/>
      <c r="CR47" s="260"/>
      <c r="CS47" s="260"/>
      <c r="CT47" s="260"/>
      <c r="CU47" s="260"/>
      <c r="CV47" s="260"/>
      <c r="CW47" s="260"/>
      <c r="CX47" s="269"/>
      <c r="CY47" s="269"/>
      <c r="CZ47" s="269"/>
      <c r="DA47" s="269"/>
      <c r="DB47" s="269"/>
      <c r="DC47" s="269"/>
      <c r="DD47" s="269"/>
      <c r="DE47" s="269"/>
      <c r="DF47" s="269"/>
      <c r="DG47" s="269"/>
      <c r="DH47" s="269"/>
      <c r="DI47" s="269"/>
      <c r="DJ47" s="270"/>
    </row>
    <row r="48" spans="1:114">
      <c r="A48" s="382" t="s">
        <v>580</v>
      </c>
      <c r="B48" s="383"/>
      <c r="C48" s="383"/>
      <c r="D48" s="383"/>
      <c r="E48" s="383"/>
      <c r="F48" s="383"/>
      <c r="G48" s="383"/>
      <c r="H48" s="383"/>
      <c r="I48" s="383"/>
      <c r="J48" s="383"/>
      <c r="K48" s="383"/>
      <c r="L48" s="383"/>
      <c r="M48" s="383"/>
      <c r="N48" s="383"/>
      <c r="O48" s="383"/>
      <c r="P48" s="383"/>
      <c r="Q48" s="383"/>
      <c r="R48" s="383"/>
      <c r="S48" s="383"/>
      <c r="T48" s="383"/>
      <c r="U48" s="383"/>
      <c r="V48" s="383"/>
      <c r="W48" s="383"/>
      <c r="X48" s="383"/>
      <c r="Y48" s="383"/>
      <c r="Z48" s="383"/>
      <c r="AA48" s="383"/>
      <c r="AB48" s="383"/>
      <c r="AC48" s="383"/>
      <c r="AD48" s="383"/>
      <c r="AE48" s="383"/>
      <c r="AF48" s="383"/>
      <c r="AG48" s="383"/>
      <c r="AH48" s="383"/>
      <c r="AI48" s="383"/>
      <c r="AJ48" s="383"/>
      <c r="AK48" s="383"/>
      <c r="AL48" s="383"/>
      <c r="AM48" s="383"/>
      <c r="AN48" s="383"/>
      <c r="AO48" s="383"/>
      <c r="AP48" s="383"/>
      <c r="AQ48" s="383"/>
      <c r="AR48" s="383"/>
      <c r="AS48" s="383"/>
      <c r="AT48" s="383"/>
      <c r="AU48" s="383"/>
      <c r="AV48" s="383"/>
      <c r="AW48" s="383"/>
      <c r="AX48" s="383"/>
      <c r="AY48" s="383"/>
      <c r="AZ48" s="383"/>
      <c r="BA48" s="383"/>
      <c r="BB48" s="383"/>
      <c r="BC48" s="383"/>
      <c r="BD48" s="383"/>
      <c r="BE48" s="384"/>
      <c r="BF48" s="144" t="s">
        <v>44</v>
      </c>
      <c r="BG48" s="145" t="s">
        <v>43</v>
      </c>
      <c r="BH48" s="239"/>
      <c r="BI48" s="145"/>
      <c r="BJ48" s="158" t="s">
        <v>43</v>
      </c>
      <c r="BK48" s="260">
        <f>BK30+BK51-BK101</f>
        <v>0</v>
      </c>
      <c r="BL48" s="260"/>
      <c r="BM48" s="260"/>
      <c r="BN48" s="260"/>
      <c r="BO48" s="260"/>
      <c r="BP48" s="260"/>
      <c r="BQ48" s="260"/>
      <c r="BR48" s="260"/>
      <c r="BS48" s="260"/>
      <c r="BT48" s="260"/>
      <c r="BU48" s="260"/>
      <c r="BV48" s="260"/>
      <c r="BW48" s="260"/>
      <c r="BX48" s="260">
        <f>BX30+BX51-BX101</f>
        <v>0</v>
      </c>
      <c r="BY48" s="260"/>
      <c r="BZ48" s="260"/>
      <c r="CA48" s="260"/>
      <c r="CB48" s="260"/>
      <c r="CC48" s="260"/>
      <c r="CD48" s="260"/>
      <c r="CE48" s="260"/>
      <c r="CF48" s="260"/>
      <c r="CG48" s="260"/>
      <c r="CH48" s="260"/>
      <c r="CI48" s="260"/>
      <c r="CJ48" s="260"/>
      <c r="CK48" s="260">
        <f>CK30+CK51-CK101</f>
        <v>0</v>
      </c>
      <c r="CL48" s="260"/>
      <c r="CM48" s="260"/>
      <c r="CN48" s="260"/>
      <c r="CO48" s="260"/>
      <c r="CP48" s="260"/>
      <c r="CQ48" s="260"/>
      <c r="CR48" s="260"/>
      <c r="CS48" s="260"/>
      <c r="CT48" s="260"/>
      <c r="CU48" s="260"/>
      <c r="CV48" s="260"/>
      <c r="CW48" s="260"/>
      <c r="CX48" s="269"/>
      <c r="CY48" s="269"/>
      <c r="CZ48" s="269"/>
      <c r="DA48" s="269"/>
      <c r="DB48" s="269"/>
      <c r="DC48" s="269"/>
      <c r="DD48" s="269"/>
      <c r="DE48" s="269"/>
      <c r="DF48" s="269"/>
      <c r="DG48" s="269"/>
      <c r="DH48" s="269"/>
      <c r="DI48" s="269"/>
      <c r="DJ48" s="270"/>
    </row>
    <row r="49" spans="1:116">
      <c r="A49" s="382" t="s">
        <v>48</v>
      </c>
      <c r="B49" s="383"/>
      <c r="C49" s="383"/>
      <c r="D49" s="383"/>
      <c r="E49" s="383"/>
      <c r="F49" s="383"/>
      <c r="G49" s="383"/>
      <c r="H49" s="383"/>
      <c r="I49" s="383"/>
      <c r="J49" s="383"/>
      <c r="K49" s="383"/>
      <c r="L49" s="383"/>
      <c r="M49" s="383"/>
      <c r="N49" s="383"/>
      <c r="O49" s="383"/>
      <c r="P49" s="383"/>
      <c r="Q49" s="383"/>
      <c r="R49" s="383"/>
      <c r="S49" s="383"/>
      <c r="T49" s="383"/>
      <c r="U49" s="383"/>
      <c r="V49" s="383"/>
      <c r="W49" s="383"/>
      <c r="X49" s="383"/>
      <c r="Y49" s="383"/>
      <c r="Z49" s="383"/>
      <c r="AA49" s="383"/>
      <c r="AB49" s="383"/>
      <c r="AC49" s="383"/>
      <c r="AD49" s="383"/>
      <c r="AE49" s="383"/>
      <c r="AF49" s="383"/>
      <c r="AG49" s="383"/>
      <c r="AH49" s="383"/>
      <c r="AI49" s="383"/>
      <c r="AJ49" s="383"/>
      <c r="AK49" s="383"/>
      <c r="AL49" s="383"/>
      <c r="AM49" s="383"/>
      <c r="AN49" s="383"/>
      <c r="AO49" s="383"/>
      <c r="AP49" s="383"/>
      <c r="AQ49" s="383"/>
      <c r="AR49" s="383"/>
      <c r="AS49" s="383"/>
      <c r="AT49" s="383"/>
      <c r="AU49" s="383"/>
      <c r="AV49" s="383"/>
      <c r="AW49" s="383"/>
      <c r="AX49" s="383"/>
      <c r="AY49" s="383"/>
      <c r="AZ49" s="383"/>
      <c r="BA49" s="383"/>
      <c r="BB49" s="383"/>
      <c r="BC49" s="383"/>
      <c r="BD49" s="383"/>
      <c r="BE49" s="384"/>
      <c r="BF49" s="144"/>
      <c r="BG49" s="145"/>
      <c r="BH49" s="239"/>
      <c r="BI49" s="145"/>
      <c r="BJ49" s="158"/>
      <c r="BK49" s="260"/>
      <c r="BL49" s="260"/>
      <c r="BM49" s="260"/>
      <c r="BN49" s="260"/>
      <c r="BO49" s="260"/>
      <c r="BP49" s="260"/>
      <c r="BQ49" s="260"/>
      <c r="BR49" s="260"/>
      <c r="BS49" s="260"/>
      <c r="BT49" s="260"/>
      <c r="BU49" s="260"/>
      <c r="BV49" s="260"/>
      <c r="BW49" s="260"/>
      <c r="BX49" s="260"/>
      <c r="BY49" s="260"/>
      <c r="BZ49" s="260"/>
      <c r="CA49" s="260"/>
      <c r="CB49" s="260"/>
      <c r="CC49" s="260"/>
      <c r="CD49" s="260"/>
      <c r="CE49" s="260"/>
      <c r="CF49" s="260"/>
      <c r="CG49" s="260"/>
      <c r="CH49" s="260"/>
      <c r="CI49" s="260"/>
      <c r="CJ49" s="260"/>
      <c r="CK49" s="260"/>
      <c r="CL49" s="260"/>
      <c r="CM49" s="260"/>
      <c r="CN49" s="260"/>
      <c r="CO49" s="260"/>
      <c r="CP49" s="260"/>
      <c r="CQ49" s="260"/>
      <c r="CR49" s="260"/>
      <c r="CS49" s="260"/>
      <c r="CT49" s="260"/>
      <c r="CU49" s="260"/>
      <c r="CV49" s="260"/>
      <c r="CW49" s="260"/>
      <c r="CX49" s="269"/>
      <c r="CY49" s="269"/>
      <c r="CZ49" s="269"/>
      <c r="DA49" s="269"/>
      <c r="DB49" s="269"/>
      <c r="DC49" s="269"/>
      <c r="DD49" s="269"/>
      <c r="DE49" s="269"/>
      <c r="DF49" s="269"/>
      <c r="DG49" s="269"/>
      <c r="DH49" s="269"/>
      <c r="DI49" s="269"/>
      <c r="DJ49" s="270"/>
    </row>
    <row r="50" spans="1:116">
      <c r="A50" s="382"/>
      <c r="B50" s="383"/>
      <c r="C50" s="383"/>
      <c r="D50" s="383"/>
      <c r="E50" s="383"/>
      <c r="F50" s="383"/>
      <c r="G50" s="383"/>
      <c r="H50" s="383"/>
      <c r="I50" s="383"/>
      <c r="J50" s="383"/>
      <c r="K50" s="383"/>
      <c r="L50" s="383"/>
      <c r="M50" s="383"/>
      <c r="N50" s="383"/>
      <c r="O50" s="383"/>
      <c r="P50" s="383"/>
      <c r="Q50" s="383"/>
      <c r="R50" s="383"/>
      <c r="S50" s="383"/>
      <c r="T50" s="383"/>
      <c r="U50" s="383"/>
      <c r="V50" s="383"/>
      <c r="W50" s="383"/>
      <c r="X50" s="383"/>
      <c r="Y50" s="383"/>
      <c r="Z50" s="383"/>
      <c r="AA50" s="383"/>
      <c r="AB50" s="383"/>
      <c r="AC50" s="383"/>
      <c r="AD50" s="383"/>
      <c r="AE50" s="383"/>
      <c r="AF50" s="383"/>
      <c r="AG50" s="383"/>
      <c r="AH50" s="383"/>
      <c r="AI50" s="383"/>
      <c r="AJ50" s="383"/>
      <c r="AK50" s="383"/>
      <c r="AL50" s="383"/>
      <c r="AM50" s="383"/>
      <c r="AN50" s="383"/>
      <c r="AO50" s="383"/>
      <c r="AP50" s="383"/>
      <c r="AQ50" s="383"/>
      <c r="AR50" s="383"/>
      <c r="AS50" s="383"/>
      <c r="AT50" s="383"/>
      <c r="AU50" s="383"/>
      <c r="AV50" s="383"/>
      <c r="AW50" s="383"/>
      <c r="AX50" s="383"/>
      <c r="AY50" s="383"/>
      <c r="AZ50" s="383"/>
      <c r="BA50" s="383"/>
      <c r="BB50" s="383"/>
      <c r="BC50" s="383"/>
      <c r="BD50" s="383"/>
      <c r="BE50" s="384"/>
      <c r="BF50" s="144"/>
      <c r="BG50" s="145"/>
      <c r="BH50" s="239"/>
      <c r="BI50" s="145"/>
      <c r="BJ50" s="158"/>
      <c r="BK50" s="260"/>
      <c r="BL50" s="260"/>
      <c r="BM50" s="260"/>
      <c r="BN50" s="260"/>
      <c r="BO50" s="260"/>
      <c r="BP50" s="260"/>
      <c r="BQ50" s="260"/>
      <c r="BR50" s="260"/>
      <c r="BS50" s="260"/>
      <c r="BT50" s="260"/>
      <c r="BU50" s="260"/>
      <c r="BV50" s="260"/>
      <c r="BW50" s="260"/>
      <c r="BX50" s="260"/>
      <c r="BY50" s="260"/>
      <c r="BZ50" s="260"/>
      <c r="CA50" s="260"/>
      <c r="CB50" s="260"/>
      <c r="CC50" s="260"/>
      <c r="CD50" s="260"/>
      <c r="CE50" s="260"/>
      <c r="CF50" s="260"/>
      <c r="CG50" s="260"/>
      <c r="CH50" s="260"/>
      <c r="CI50" s="260"/>
      <c r="CJ50" s="260"/>
      <c r="CK50" s="260"/>
      <c r="CL50" s="260"/>
      <c r="CM50" s="260"/>
      <c r="CN50" s="260"/>
      <c r="CO50" s="260"/>
      <c r="CP50" s="260"/>
      <c r="CQ50" s="260"/>
      <c r="CR50" s="260"/>
      <c r="CS50" s="260"/>
      <c r="CT50" s="260"/>
      <c r="CU50" s="260"/>
      <c r="CV50" s="260"/>
      <c r="CW50" s="260"/>
      <c r="CX50" s="269"/>
      <c r="CY50" s="269"/>
      <c r="CZ50" s="269"/>
      <c r="DA50" s="269"/>
      <c r="DB50" s="269"/>
      <c r="DC50" s="269"/>
      <c r="DD50" s="269"/>
      <c r="DE50" s="269"/>
      <c r="DF50" s="269"/>
      <c r="DG50" s="269"/>
      <c r="DH50" s="269"/>
      <c r="DI50" s="269"/>
      <c r="DJ50" s="270"/>
    </row>
    <row r="51" spans="1:116">
      <c r="A51" s="385" t="s">
        <v>45</v>
      </c>
      <c r="B51" s="386"/>
      <c r="C51" s="386"/>
      <c r="D51" s="386"/>
      <c r="E51" s="386"/>
      <c r="F51" s="386"/>
      <c r="G51" s="386"/>
      <c r="H51" s="386"/>
      <c r="I51" s="386"/>
      <c r="J51" s="386"/>
      <c r="K51" s="386"/>
      <c r="L51" s="386"/>
      <c r="M51" s="386"/>
      <c r="N51" s="386"/>
      <c r="O51" s="386"/>
      <c r="P51" s="386"/>
      <c r="Q51" s="386"/>
      <c r="R51" s="386"/>
      <c r="S51" s="386"/>
      <c r="T51" s="386"/>
      <c r="U51" s="386"/>
      <c r="V51" s="386"/>
      <c r="W51" s="386"/>
      <c r="X51" s="386"/>
      <c r="Y51" s="386"/>
      <c r="Z51" s="386"/>
      <c r="AA51" s="386"/>
      <c r="AB51" s="386"/>
      <c r="AC51" s="386"/>
      <c r="AD51" s="386"/>
      <c r="AE51" s="386"/>
      <c r="AF51" s="386"/>
      <c r="AG51" s="386"/>
      <c r="AH51" s="386"/>
      <c r="AI51" s="386"/>
      <c r="AJ51" s="386"/>
      <c r="AK51" s="386"/>
      <c r="AL51" s="386"/>
      <c r="AM51" s="386"/>
      <c r="AN51" s="386"/>
      <c r="AO51" s="386"/>
      <c r="AP51" s="386"/>
      <c r="AQ51" s="386"/>
      <c r="AR51" s="386"/>
      <c r="AS51" s="386"/>
      <c r="AT51" s="386"/>
      <c r="AU51" s="386"/>
      <c r="AV51" s="386"/>
      <c r="AW51" s="386"/>
      <c r="AX51" s="386"/>
      <c r="AY51" s="386"/>
      <c r="AZ51" s="386"/>
      <c r="BA51" s="386"/>
      <c r="BB51" s="386"/>
      <c r="BC51" s="386"/>
      <c r="BD51" s="386"/>
      <c r="BE51" s="387"/>
      <c r="BF51" s="147" t="s">
        <v>46</v>
      </c>
      <c r="BG51" s="145" t="s">
        <v>43</v>
      </c>
      <c r="BH51" s="239"/>
      <c r="BI51" s="145"/>
      <c r="BJ51" s="158" t="s">
        <v>43</v>
      </c>
      <c r="BK51" s="268">
        <f>BK55+BK65+BK68+BK73+BK98+BK52</f>
        <v>88959852.890000001</v>
      </c>
      <c r="BL51" s="268"/>
      <c r="BM51" s="268"/>
      <c r="BN51" s="268"/>
      <c r="BO51" s="268"/>
      <c r="BP51" s="268"/>
      <c r="BQ51" s="268"/>
      <c r="BR51" s="268"/>
      <c r="BS51" s="268"/>
      <c r="BT51" s="268"/>
      <c r="BU51" s="268"/>
      <c r="BV51" s="268"/>
      <c r="BW51" s="268"/>
      <c r="BX51" s="268">
        <f>BX55+BX65+BX68+BX73+BX98+BX52</f>
        <v>67438972.959999993</v>
      </c>
      <c r="BY51" s="268"/>
      <c r="BZ51" s="268"/>
      <c r="CA51" s="268"/>
      <c r="CB51" s="268"/>
      <c r="CC51" s="268"/>
      <c r="CD51" s="268"/>
      <c r="CE51" s="268"/>
      <c r="CF51" s="268"/>
      <c r="CG51" s="268"/>
      <c r="CH51" s="268"/>
      <c r="CI51" s="268"/>
      <c r="CJ51" s="268"/>
      <c r="CK51" s="268">
        <f>CK55+CK65+CK68+CK73+CK98+CK52</f>
        <v>68106731.560000002</v>
      </c>
      <c r="CL51" s="268"/>
      <c r="CM51" s="268"/>
      <c r="CN51" s="268"/>
      <c r="CO51" s="268"/>
      <c r="CP51" s="268"/>
      <c r="CQ51" s="268"/>
      <c r="CR51" s="268"/>
      <c r="CS51" s="268"/>
      <c r="CT51" s="268"/>
      <c r="CU51" s="268"/>
      <c r="CV51" s="268"/>
      <c r="CW51" s="268"/>
      <c r="CX51" s="260"/>
      <c r="CY51" s="260"/>
      <c r="CZ51" s="260"/>
      <c r="DA51" s="260"/>
      <c r="DB51" s="260"/>
      <c r="DC51" s="260"/>
      <c r="DD51" s="260"/>
      <c r="DE51" s="260"/>
      <c r="DF51" s="260"/>
      <c r="DG51" s="260"/>
      <c r="DH51" s="260"/>
      <c r="DI51" s="260"/>
      <c r="DJ51" s="271"/>
    </row>
    <row r="52" spans="1:116" ht="29.45" customHeight="1">
      <c r="A52" s="262" t="s">
        <v>662</v>
      </c>
      <c r="B52" s="263"/>
      <c r="C52" s="263"/>
      <c r="D52" s="263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3"/>
      <c r="AH52" s="263"/>
      <c r="AI52" s="263"/>
      <c r="AJ52" s="263"/>
      <c r="AK52" s="263"/>
      <c r="AL52" s="263"/>
      <c r="AM52" s="263"/>
      <c r="AN52" s="263"/>
      <c r="AO52" s="263"/>
      <c r="AP52" s="263"/>
      <c r="AQ52" s="263"/>
      <c r="AR52" s="263"/>
      <c r="AS52" s="263"/>
      <c r="AT52" s="263"/>
      <c r="AU52" s="263"/>
      <c r="AV52" s="263"/>
      <c r="AW52" s="263"/>
      <c r="AX52" s="263"/>
      <c r="AY52" s="263"/>
      <c r="AZ52" s="263"/>
      <c r="BA52" s="263"/>
      <c r="BB52" s="263"/>
      <c r="BC52" s="263"/>
      <c r="BD52" s="263"/>
      <c r="BE52" s="264"/>
      <c r="BF52" s="147" t="s">
        <v>49</v>
      </c>
      <c r="BG52" s="150" t="s">
        <v>43</v>
      </c>
      <c r="BH52" s="239"/>
      <c r="BI52" s="145" t="s">
        <v>261</v>
      </c>
      <c r="BJ52" s="159" t="s">
        <v>43</v>
      </c>
      <c r="BK52" s="260">
        <v>150000</v>
      </c>
      <c r="BL52" s="260"/>
      <c r="BM52" s="260"/>
      <c r="BN52" s="260"/>
      <c r="BO52" s="260"/>
      <c r="BP52" s="260"/>
      <c r="BQ52" s="260"/>
      <c r="BR52" s="260"/>
      <c r="BS52" s="260"/>
      <c r="BT52" s="260"/>
      <c r="BU52" s="260"/>
      <c r="BV52" s="260"/>
      <c r="BW52" s="260"/>
      <c r="BX52" s="260">
        <f>BX53+BX54</f>
        <v>150000</v>
      </c>
      <c r="BY52" s="260"/>
      <c r="BZ52" s="260"/>
      <c r="CA52" s="260"/>
      <c r="CB52" s="260"/>
      <c r="CC52" s="260"/>
      <c r="CD52" s="260"/>
      <c r="CE52" s="260"/>
      <c r="CF52" s="260"/>
      <c r="CG52" s="260"/>
      <c r="CH52" s="260"/>
      <c r="CI52" s="260"/>
      <c r="CJ52" s="260"/>
      <c r="CK52" s="260">
        <f>CK53+CK54</f>
        <v>150000</v>
      </c>
      <c r="CL52" s="260"/>
      <c r="CM52" s="260"/>
      <c r="CN52" s="260"/>
      <c r="CO52" s="260"/>
      <c r="CP52" s="260"/>
      <c r="CQ52" s="260"/>
      <c r="CR52" s="260"/>
      <c r="CS52" s="260"/>
      <c r="CT52" s="260"/>
      <c r="CU52" s="260"/>
      <c r="CV52" s="260"/>
      <c r="CW52" s="260"/>
      <c r="CX52" s="269"/>
      <c r="CY52" s="269"/>
      <c r="CZ52" s="269"/>
      <c r="DA52" s="269"/>
      <c r="DB52" s="269"/>
      <c r="DC52" s="269"/>
      <c r="DD52" s="269"/>
      <c r="DE52" s="269"/>
      <c r="DF52" s="269"/>
      <c r="DG52" s="269"/>
      <c r="DH52" s="269"/>
      <c r="DI52" s="269"/>
      <c r="DJ52" s="270"/>
    </row>
    <row r="53" spans="1:116" ht="24.6" customHeight="1">
      <c r="A53" s="265" t="s">
        <v>663</v>
      </c>
      <c r="B53" s="266"/>
      <c r="C53" s="266"/>
      <c r="D53" s="266"/>
      <c r="E53" s="266"/>
      <c r="F53" s="266"/>
      <c r="G53" s="266"/>
      <c r="H53" s="266"/>
      <c r="I53" s="266"/>
      <c r="J53" s="266"/>
      <c r="K53" s="266"/>
      <c r="L53" s="266"/>
      <c r="M53" s="266"/>
      <c r="N53" s="266"/>
      <c r="O53" s="266"/>
      <c r="P53" s="266"/>
      <c r="Q53" s="266"/>
      <c r="R53" s="266"/>
      <c r="S53" s="266"/>
      <c r="T53" s="266"/>
      <c r="U53" s="266"/>
      <c r="V53" s="266"/>
      <c r="W53" s="266"/>
      <c r="X53" s="266"/>
      <c r="Y53" s="266"/>
      <c r="Z53" s="266"/>
      <c r="AA53" s="266"/>
      <c r="AB53" s="266"/>
      <c r="AC53" s="266"/>
      <c r="AD53" s="266"/>
      <c r="AE53" s="266"/>
      <c r="AF53" s="266"/>
      <c r="AG53" s="266"/>
      <c r="AH53" s="266"/>
      <c r="AI53" s="266"/>
      <c r="AJ53" s="266"/>
      <c r="AK53" s="266"/>
      <c r="AL53" s="266"/>
      <c r="AM53" s="266"/>
      <c r="AN53" s="266"/>
      <c r="AO53" s="266"/>
      <c r="AP53" s="266"/>
      <c r="AQ53" s="266"/>
      <c r="AR53" s="266"/>
      <c r="AS53" s="266"/>
      <c r="AT53" s="266"/>
      <c r="AU53" s="266"/>
      <c r="AV53" s="266"/>
      <c r="AW53" s="266"/>
      <c r="AX53" s="266"/>
      <c r="AY53" s="266"/>
      <c r="AZ53" s="266"/>
      <c r="BA53" s="266"/>
      <c r="BB53" s="266"/>
      <c r="BC53" s="266"/>
      <c r="BD53" s="266"/>
      <c r="BE53" s="267"/>
      <c r="BF53" s="144" t="s">
        <v>664</v>
      </c>
      <c r="BG53" s="159" t="s">
        <v>47</v>
      </c>
      <c r="BH53" s="150" t="s">
        <v>682</v>
      </c>
      <c r="BI53" s="145" t="s">
        <v>261</v>
      </c>
      <c r="BJ53" s="150" t="s">
        <v>656</v>
      </c>
      <c r="BK53" s="260">
        <v>150000</v>
      </c>
      <c r="BL53" s="260"/>
      <c r="BM53" s="260"/>
      <c r="BN53" s="260"/>
      <c r="BO53" s="260"/>
      <c r="BP53" s="260"/>
      <c r="BQ53" s="260"/>
      <c r="BR53" s="260"/>
      <c r="BS53" s="260"/>
      <c r="BT53" s="260"/>
      <c r="BU53" s="260"/>
      <c r="BV53" s="260"/>
      <c r="BW53" s="260"/>
      <c r="BX53" s="260">
        <v>150000</v>
      </c>
      <c r="BY53" s="260"/>
      <c r="BZ53" s="260"/>
      <c r="CA53" s="260"/>
      <c r="CB53" s="260"/>
      <c r="CC53" s="260"/>
      <c r="CD53" s="260"/>
      <c r="CE53" s="260"/>
      <c r="CF53" s="260"/>
      <c r="CG53" s="260"/>
      <c r="CH53" s="260"/>
      <c r="CI53" s="260"/>
      <c r="CJ53" s="260"/>
      <c r="CK53" s="260">
        <v>150000</v>
      </c>
      <c r="CL53" s="260"/>
      <c r="CM53" s="260"/>
      <c r="CN53" s="260"/>
      <c r="CO53" s="260"/>
      <c r="CP53" s="260"/>
      <c r="CQ53" s="260"/>
      <c r="CR53" s="260"/>
      <c r="CS53" s="260"/>
      <c r="CT53" s="260"/>
      <c r="CU53" s="260"/>
      <c r="CV53" s="260"/>
      <c r="CW53" s="260"/>
      <c r="CX53" s="269"/>
      <c r="CY53" s="269"/>
      <c r="CZ53" s="269"/>
      <c r="DA53" s="269"/>
      <c r="DB53" s="269"/>
      <c r="DC53" s="269"/>
      <c r="DD53" s="269"/>
      <c r="DE53" s="269"/>
      <c r="DF53" s="269"/>
      <c r="DG53" s="269"/>
      <c r="DH53" s="269"/>
      <c r="DI53" s="269"/>
      <c r="DJ53" s="270"/>
    </row>
    <row r="54" spans="1:116" ht="17.45" customHeight="1">
      <c r="A54" s="265" t="s">
        <v>671</v>
      </c>
      <c r="B54" s="266"/>
      <c r="C54" s="266"/>
      <c r="D54" s="266"/>
      <c r="E54" s="266"/>
      <c r="F54" s="266"/>
      <c r="G54" s="266"/>
      <c r="H54" s="266"/>
      <c r="I54" s="266"/>
      <c r="J54" s="266"/>
      <c r="K54" s="266"/>
      <c r="L54" s="266"/>
      <c r="M54" s="266"/>
      <c r="N54" s="266"/>
      <c r="O54" s="266"/>
      <c r="P54" s="266"/>
      <c r="Q54" s="266"/>
      <c r="R54" s="266"/>
      <c r="S54" s="266"/>
      <c r="T54" s="266"/>
      <c r="U54" s="266"/>
      <c r="V54" s="266"/>
      <c r="W54" s="266"/>
      <c r="X54" s="266"/>
      <c r="Y54" s="266"/>
      <c r="Z54" s="266"/>
      <c r="AA54" s="266"/>
      <c r="AB54" s="266"/>
      <c r="AC54" s="266"/>
      <c r="AD54" s="266"/>
      <c r="AE54" s="266"/>
      <c r="AF54" s="266"/>
      <c r="AG54" s="266"/>
      <c r="AH54" s="266"/>
      <c r="AI54" s="266"/>
      <c r="AJ54" s="266"/>
      <c r="AK54" s="266"/>
      <c r="AL54" s="266"/>
      <c r="AM54" s="266"/>
      <c r="AN54" s="266"/>
      <c r="AO54" s="266"/>
      <c r="AP54" s="266"/>
      <c r="AQ54" s="266"/>
      <c r="AR54" s="266"/>
      <c r="AS54" s="266"/>
      <c r="AT54" s="266"/>
      <c r="AU54" s="266"/>
      <c r="AV54" s="266"/>
      <c r="AW54" s="266"/>
      <c r="AX54" s="266"/>
      <c r="AY54" s="266"/>
      <c r="AZ54" s="266"/>
      <c r="BA54" s="266"/>
      <c r="BB54" s="266"/>
      <c r="BC54" s="266"/>
      <c r="BD54" s="266"/>
      <c r="BE54" s="267"/>
      <c r="BF54" s="144" t="s">
        <v>665</v>
      </c>
      <c r="BG54" s="159" t="s">
        <v>47</v>
      </c>
      <c r="BH54" s="150"/>
      <c r="BI54" s="145"/>
      <c r="BJ54" s="150" t="s">
        <v>666</v>
      </c>
      <c r="BK54" s="260"/>
      <c r="BL54" s="260"/>
      <c r="BM54" s="260"/>
      <c r="BN54" s="260"/>
      <c r="BO54" s="260"/>
      <c r="BP54" s="260"/>
      <c r="BQ54" s="260"/>
      <c r="BR54" s="260"/>
      <c r="BS54" s="260"/>
      <c r="BT54" s="260"/>
      <c r="BU54" s="260"/>
      <c r="BV54" s="260"/>
      <c r="BW54" s="260"/>
      <c r="BX54" s="260"/>
      <c r="BY54" s="260"/>
      <c r="BZ54" s="260"/>
      <c r="CA54" s="260"/>
      <c r="CB54" s="260"/>
      <c r="CC54" s="260"/>
      <c r="CD54" s="260"/>
      <c r="CE54" s="260"/>
      <c r="CF54" s="260"/>
      <c r="CG54" s="260"/>
      <c r="CH54" s="260"/>
      <c r="CI54" s="260"/>
      <c r="CJ54" s="260"/>
      <c r="CK54" s="260"/>
      <c r="CL54" s="260"/>
      <c r="CM54" s="260"/>
      <c r="CN54" s="260"/>
      <c r="CO54" s="260"/>
      <c r="CP54" s="260"/>
      <c r="CQ54" s="260"/>
      <c r="CR54" s="260"/>
      <c r="CS54" s="260"/>
      <c r="CT54" s="260"/>
      <c r="CU54" s="260"/>
      <c r="CV54" s="260"/>
      <c r="CW54" s="260"/>
      <c r="CX54" s="269"/>
      <c r="CY54" s="269"/>
      <c r="CZ54" s="269"/>
      <c r="DA54" s="269"/>
      <c r="DB54" s="269"/>
      <c r="DC54" s="269"/>
      <c r="DD54" s="269"/>
      <c r="DE54" s="269"/>
      <c r="DF54" s="269"/>
      <c r="DG54" s="269"/>
      <c r="DH54" s="269"/>
      <c r="DI54" s="269"/>
      <c r="DJ54" s="270"/>
    </row>
    <row r="55" spans="1:116" ht="19.899999999999999" customHeight="1">
      <c r="A55" s="262" t="s">
        <v>50</v>
      </c>
      <c r="B55" s="263"/>
      <c r="C55" s="263"/>
      <c r="D55" s="263"/>
      <c r="E55" s="263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263"/>
      <c r="W55" s="263"/>
      <c r="X55" s="263"/>
      <c r="Y55" s="263"/>
      <c r="Z55" s="263"/>
      <c r="AA55" s="263"/>
      <c r="AB55" s="263"/>
      <c r="AC55" s="263"/>
      <c r="AD55" s="263"/>
      <c r="AE55" s="263"/>
      <c r="AF55" s="263"/>
      <c r="AG55" s="263"/>
      <c r="AH55" s="263"/>
      <c r="AI55" s="263"/>
      <c r="AJ55" s="263"/>
      <c r="AK55" s="263"/>
      <c r="AL55" s="263"/>
      <c r="AM55" s="263"/>
      <c r="AN55" s="263"/>
      <c r="AO55" s="263"/>
      <c r="AP55" s="263"/>
      <c r="AQ55" s="263"/>
      <c r="AR55" s="263"/>
      <c r="AS55" s="263"/>
      <c r="AT55" s="263"/>
      <c r="AU55" s="263"/>
      <c r="AV55" s="263"/>
      <c r="AW55" s="263"/>
      <c r="AX55" s="263"/>
      <c r="AY55" s="263"/>
      <c r="AZ55" s="263"/>
      <c r="BA55" s="263"/>
      <c r="BB55" s="263"/>
      <c r="BC55" s="263"/>
      <c r="BD55" s="263"/>
      <c r="BE55" s="264"/>
      <c r="BF55" s="147" t="s">
        <v>51</v>
      </c>
      <c r="BG55" s="160"/>
      <c r="BH55" s="150"/>
      <c r="BI55" s="145"/>
      <c r="BJ55" s="150" t="s">
        <v>43</v>
      </c>
      <c r="BK55" s="268">
        <f>BK57+BK58+BK59+BK60+BK61+BK63+BK64+BK62</f>
        <v>70552738.019999996</v>
      </c>
      <c r="BL55" s="268"/>
      <c r="BM55" s="268"/>
      <c r="BN55" s="268"/>
      <c r="BO55" s="268"/>
      <c r="BP55" s="268"/>
      <c r="BQ55" s="268"/>
      <c r="BR55" s="268"/>
      <c r="BS55" s="268"/>
      <c r="BT55" s="268"/>
      <c r="BU55" s="268"/>
      <c r="BV55" s="268"/>
      <c r="BW55" s="268"/>
      <c r="BX55" s="268">
        <f>BX57+BX58+BX59+BX60+BX61+BX63+BX64</f>
        <v>61220095.719999999</v>
      </c>
      <c r="BY55" s="268"/>
      <c r="BZ55" s="268"/>
      <c r="CA55" s="268"/>
      <c r="CB55" s="268"/>
      <c r="CC55" s="268"/>
      <c r="CD55" s="268"/>
      <c r="CE55" s="268"/>
      <c r="CF55" s="268"/>
      <c r="CG55" s="268"/>
      <c r="CH55" s="268"/>
      <c r="CI55" s="268"/>
      <c r="CJ55" s="268"/>
      <c r="CK55" s="268">
        <f>CK57+CK58+CK59+CK60+CK61+CK63+CK64</f>
        <v>61887854.32</v>
      </c>
      <c r="CL55" s="268"/>
      <c r="CM55" s="268"/>
      <c r="CN55" s="268"/>
      <c r="CO55" s="268"/>
      <c r="CP55" s="268"/>
      <c r="CQ55" s="268"/>
      <c r="CR55" s="268"/>
      <c r="CS55" s="268"/>
      <c r="CT55" s="268"/>
      <c r="CU55" s="268"/>
      <c r="CV55" s="268"/>
      <c r="CW55" s="268"/>
      <c r="CX55" s="260"/>
      <c r="CY55" s="260"/>
      <c r="CZ55" s="260"/>
      <c r="DA55" s="260"/>
      <c r="DB55" s="260"/>
      <c r="DC55" s="260"/>
      <c r="DD55" s="260"/>
      <c r="DE55" s="260"/>
      <c r="DF55" s="260"/>
      <c r="DG55" s="260"/>
      <c r="DH55" s="260"/>
      <c r="DI55" s="260"/>
      <c r="DJ55" s="271"/>
    </row>
    <row r="56" spans="1:116">
      <c r="A56" s="265" t="s">
        <v>160</v>
      </c>
      <c r="B56" s="266"/>
      <c r="C56" s="266"/>
      <c r="D56" s="266"/>
      <c r="E56" s="266"/>
      <c r="F56" s="266"/>
      <c r="G56" s="266"/>
      <c r="H56" s="266"/>
      <c r="I56" s="266"/>
      <c r="J56" s="266"/>
      <c r="K56" s="266"/>
      <c r="L56" s="266"/>
      <c r="M56" s="266"/>
      <c r="N56" s="266"/>
      <c r="O56" s="266"/>
      <c r="P56" s="266"/>
      <c r="Q56" s="266"/>
      <c r="R56" s="266"/>
      <c r="S56" s="266"/>
      <c r="T56" s="266"/>
      <c r="U56" s="266"/>
      <c r="V56" s="266"/>
      <c r="W56" s="266"/>
      <c r="X56" s="266"/>
      <c r="Y56" s="266"/>
      <c r="Z56" s="266"/>
      <c r="AA56" s="266"/>
      <c r="AB56" s="266"/>
      <c r="AC56" s="266"/>
      <c r="AD56" s="266"/>
      <c r="AE56" s="266"/>
      <c r="AF56" s="266"/>
      <c r="AG56" s="266"/>
      <c r="AH56" s="266"/>
      <c r="AI56" s="266"/>
      <c r="AJ56" s="266"/>
      <c r="AK56" s="266"/>
      <c r="AL56" s="266"/>
      <c r="AM56" s="266"/>
      <c r="AN56" s="266"/>
      <c r="AO56" s="266"/>
      <c r="AP56" s="266"/>
      <c r="AQ56" s="266"/>
      <c r="AR56" s="266"/>
      <c r="AS56" s="266"/>
      <c r="AT56" s="266"/>
      <c r="AU56" s="266"/>
      <c r="AV56" s="266"/>
      <c r="AW56" s="266"/>
      <c r="AX56" s="266"/>
      <c r="AY56" s="266"/>
      <c r="AZ56" s="266"/>
      <c r="BA56" s="266"/>
      <c r="BB56" s="266"/>
      <c r="BC56" s="266"/>
      <c r="BD56" s="266"/>
      <c r="BE56" s="267"/>
      <c r="BF56" s="144" t="s">
        <v>53</v>
      </c>
      <c r="BG56" s="160"/>
      <c r="BH56" s="150"/>
      <c r="BI56" s="145"/>
      <c r="BJ56" s="150"/>
      <c r="BK56" s="260"/>
      <c r="BL56" s="260"/>
      <c r="BM56" s="260"/>
      <c r="BN56" s="260"/>
      <c r="BO56" s="260"/>
      <c r="BP56" s="260"/>
      <c r="BQ56" s="260"/>
      <c r="BR56" s="260"/>
      <c r="BS56" s="260"/>
      <c r="BT56" s="260"/>
      <c r="BU56" s="260"/>
      <c r="BV56" s="260"/>
      <c r="BW56" s="260"/>
      <c r="BX56" s="260"/>
      <c r="BY56" s="260"/>
      <c r="BZ56" s="260"/>
      <c r="CA56" s="260"/>
      <c r="CB56" s="260"/>
      <c r="CC56" s="260"/>
      <c r="CD56" s="260"/>
      <c r="CE56" s="260"/>
      <c r="CF56" s="260"/>
      <c r="CG56" s="260"/>
      <c r="CH56" s="260"/>
      <c r="CI56" s="260"/>
      <c r="CJ56" s="260"/>
      <c r="CK56" s="260"/>
      <c r="CL56" s="260"/>
      <c r="CM56" s="260"/>
      <c r="CN56" s="260"/>
      <c r="CO56" s="260"/>
      <c r="CP56" s="260"/>
      <c r="CQ56" s="260"/>
      <c r="CR56" s="260"/>
      <c r="CS56" s="260"/>
      <c r="CT56" s="260"/>
      <c r="CU56" s="260"/>
      <c r="CV56" s="260"/>
      <c r="CW56" s="260"/>
      <c r="CX56" s="260"/>
      <c r="CY56" s="269"/>
      <c r="CZ56" s="269"/>
      <c r="DA56" s="269"/>
      <c r="DB56" s="269"/>
      <c r="DC56" s="269"/>
      <c r="DD56" s="269"/>
      <c r="DE56" s="269"/>
      <c r="DF56" s="269"/>
      <c r="DG56" s="269"/>
      <c r="DH56" s="269"/>
      <c r="DI56" s="269"/>
      <c r="DJ56" s="270"/>
    </row>
    <row r="57" spans="1:116" ht="22.5" customHeight="1">
      <c r="A57" s="265" t="s">
        <v>175</v>
      </c>
      <c r="B57" s="266"/>
      <c r="C57" s="266"/>
      <c r="D57" s="266"/>
      <c r="E57" s="266"/>
      <c r="F57" s="266"/>
      <c r="G57" s="266"/>
      <c r="H57" s="266"/>
      <c r="I57" s="266"/>
      <c r="J57" s="266"/>
      <c r="K57" s="266"/>
      <c r="L57" s="266"/>
      <c r="M57" s="266"/>
      <c r="N57" s="266"/>
      <c r="O57" s="266"/>
      <c r="P57" s="266"/>
      <c r="Q57" s="266"/>
      <c r="R57" s="266"/>
      <c r="S57" s="266"/>
      <c r="T57" s="266"/>
      <c r="U57" s="266"/>
      <c r="V57" s="266"/>
      <c r="W57" s="266"/>
      <c r="X57" s="266"/>
      <c r="Y57" s="266"/>
      <c r="Z57" s="266"/>
      <c r="AA57" s="266"/>
      <c r="AB57" s="266"/>
      <c r="AC57" s="266"/>
      <c r="AD57" s="266"/>
      <c r="AE57" s="266"/>
      <c r="AF57" s="266"/>
      <c r="AG57" s="266"/>
      <c r="AH57" s="266"/>
      <c r="AI57" s="266"/>
      <c r="AJ57" s="266"/>
      <c r="AK57" s="266"/>
      <c r="AL57" s="266"/>
      <c r="AM57" s="266"/>
      <c r="AN57" s="266"/>
      <c r="AO57" s="266"/>
      <c r="AP57" s="266"/>
      <c r="AQ57" s="266"/>
      <c r="AR57" s="266"/>
      <c r="AS57" s="266"/>
      <c r="AT57" s="266"/>
      <c r="AU57" s="266"/>
      <c r="AV57" s="266"/>
      <c r="AW57" s="266"/>
      <c r="AX57" s="266"/>
      <c r="AY57" s="266"/>
      <c r="AZ57" s="266"/>
      <c r="BA57" s="266"/>
      <c r="BB57" s="266"/>
      <c r="BC57" s="266"/>
      <c r="BD57" s="266"/>
      <c r="BE57" s="267"/>
      <c r="BF57" s="144" t="s">
        <v>163</v>
      </c>
      <c r="BG57" s="159" t="s">
        <v>52</v>
      </c>
      <c r="BH57" s="150" t="s">
        <v>683</v>
      </c>
      <c r="BI57" s="145" t="s">
        <v>684</v>
      </c>
      <c r="BJ57" s="150" t="s">
        <v>72</v>
      </c>
      <c r="BK57" s="260">
        <v>65952283</v>
      </c>
      <c r="BL57" s="260"/>
      <c r="BM57" s="260"/>
      <c r="BN57" s="260"/>
      <c r="BO57" s="260"/>
      <c r="BP57" s="260"/>
      <c r="BQ57" s="260"/>
      <c r="BR57" s="260"/>
      <c r="BS57" s="260"/>
      <c r="BT57" s="260"/>
      <c r="BU57" s="260"/>
      <c r="BV57" s="260"/>
      <c r="BW57" s="260"/>
      <c r="BX57" s="260">
        <v>58620121</v>
      </c>
      <c r="BY57" s="260"/>
      <c r="BZ57" s="260"/>
      <c r="CA57" s="260"/>
      <c r="CB57" s="260"/>
      <c r="CC57" s="260"/>
      <c r="CD57" s="260"/>
      <c r="CE57" s="260"/>
      <c r="CF57" s="260"/>
      <c r="CG57" s="260"/>
      <c r="CH57" s="260"/>
      <c r="CI57" s="260"/>
      <c r="CJ57" s="260"/>
      <c r="CK57" s="260">
        <v>58620121</v>
      </c>
      <c r="CL57" s="260"/>
      <c r="CM57" s="260"/>
      <c r="CN57" s="260"/>
      <c r="CO57" s="260"/>
      <c r="CP57" s="260"/>
      <c r="CQ57" s="260"/>
      <c r="CR57" s="260"/>
      <c r="CS57" s="260"/>
      <c r="CT57" s="260"/>
      <c r="CU57" s="260"/>
      <c r="CV57" s="260"/>
      <c r="CW57" s="260"/>
      <c r="CX57" s="269"/>
      <c r="CY57" s="269"/>
      <c r="CZ57" s="269"/>
      <c r="DA57" s="269"/>
      <c r="DB57" s="269"/>
      <c r="DC57" s="269"/>
      <c r="DD57" s="269"/>
      <c r="DE57" s="269"/>
      <c r="DF57" s="269"/>
      <c r="DG57" s="269"/>
      <c r="DH57" s="269"/>
      <c r="DI57" s="269"/>
      <c r="DJ57" s="270"/>
      <c r="DL57" s="211"/>
    </row>
    <row r="58" spans="1:116" ht="22.5" customHeight="1">
      <c r="A58" s="265" t="s">
        <v>186</v>
      </c>
      <c r="B58" s="266"/>
      <c r="C58" s="266"/>
      <c r="D58" s="266"/>
      <c r="E58" s="266"/>
      <c r="F58" s="266"/>
      <c r="G58" s="266"/>
      <c r="H58" s="266"/>
      <c r="I58" s="266"/>
      <c r="J58" s="266"/>
      <c r="K58" s="266"/>
      <c r="L58" s="266"/>
      <c r="M58" s="266"/>
      <c r="N58" s="266"/>
      <c r="O58" s="266"/>
      <c r="P58" s="266"/>
      <c r="Q58" s="266"/>
      <c r="R58" s="266"/>
      <c r="S58" s="266"/>
      <c r="T58" s="266"/>
      <c r="U58" s="266"/>
      <c r="V58" s="266"/>
      <c r="W58" s="266"/>
      <c r="X58" s="266"/>
      <c r="Y58" s="266"/>
      <c r="Z58" s="266"/>
      <c r="AA58" s="266"/>
      <c r="AB58" s="266"/>
      <c r="AC58" s="266"/>
      <c r="AD58" s="266"/>
      <c r="AE58" s="266"/>
      <c r="AF58" s="266"/>
      <c r="AG58" s="266"/>
      <c r="AH58" s="266"/>
      <c r="AI58" s="266"/>
      <c r="AJ58" s="266"/>
      <c r="AK58" s="266"/>
      <c r="AL58" s="266"/>
      <c r="AM58" s="266"/>
      <c r="AN58" s="266"/>
      <c r="AO58" s="266"/>
      <c r="AP58" s="266"/>
      <c r="AQ58" s="266"/>
      <c r="AR58" s="266"/>
      <c r="AS58" s="266"/>
      <c r="AT58" s="266"/>
      <c r="AU58" s="266"/>
      <c r="AV58" s="266"/>
      <c r="AW58" s="266"/>
      <c r="AX58" s="266"/>
      <c r="AY58" s="266"/>
      <c r="AZ58" s="266"/>
      <c r="BA58" s="266"/>
      <c r="BB58" s="266"/>
      <c r="BC58" s="266"/>
      <c r="BD58" s="266"/>
      <c r="BE58" s="267"/>
      <c r="BF58" s="144" t="s">
        <v>164</v>
      </c>
      <c r="BG58" s="159" t="s">
        <v>52</v>
      </c>
      <c r="BH58" s="239" t="s">
        <v>678</v>
      </c>
      <c r="BI58" s="20" t="s">
        <v>679</v>
      </c>
      <c r="BJ58" s="150" t="s">
        <v>72</v>
      </c>
      <c r="BK58" s="260">
        <v>3840455.02</v>
      </c>
      <c r="BL58" s="260"/>
      <c r="BM58" s="260"/>
      <c r="BN58" s="260"/>
      <c r="BO58" s="260"/>
      <c r="BP58" s="260"/>
      <c r="BQ58" s="260"/>
      <c r="BR58" s="260"/>
      <c r="BS58" s="260"/>
      <c r="BT58" s="260"/>
      <c r="BU58" s="260"/>
      <c r="BV58" s="260"/>
      <c r="BW58" s="260"/>
      <c r="BX58" s="260">
        <v>2139974.7200000002</v>
      </c>
      <c r="BY58" s="260"/>
      <c r="BZ58" s="260"/>
      <c r="CA58" s="260"/>
      <c r="CB58" s="260"/>
      <c r="CC58" s="260"/>
      <c r="CD58" s="260"/>
      <c r="CE58" s="260"/>
      <c r="CF58" s="260"/>
      <c r="CG58" s="260"/>
      <c r="CH58" s="260"/>
      <c r="CI58" s="260"/>
      <c r="CJ58" s="260"/>
      <c r="CK58" s="260">
        <v>2807733.32</v>
      </c>
      <c r="CL58" s="260"/>
      <c r="CM58" s="260"/>
      <c r="CN58" s="260"/>
      <c r="CO58" s="260"/>
      <c r="CP58" s="260"/>
      <c r="CQ58" s="260"/>
      <c r="CR58" s="260"/>
      <c r="CS58" s="260"/>
      <c r="CT58" s="260"/>
      <c r="CU58" s="260"/>
      <c r="CV58" s="260"/>
      <c r="CW58" s="260"/>
      <c r="CX58" s="269"/>
      <c r="CY58" s="269"/>
      <c r="CZ58" s="269"/>
      <c r="DA58" s="269"/>
      <c r="DB58" s="269"/>
      <c r="DC58" s="269"/>
      <c r="DD58" s="269"/>
      <c r="DE58" s="269"/>
      <c r="DF58" s="269"/>
      <c r="DG58" s="269"/>
      <c r="DH58" s="269"/>
      <c r="DI58" s="269"/>
      <c r="DJ58" s="270"/>
    </row>
    <row r="59" spans="1:116" ht="13.15" customHeight="1">
      <c r="A59" s="265" t="s">
        <v>620</v>
      </c>
      <c r="B59" s="266"/>
      <c r="C59" s="266"/>
      <c r="D59" s="266"/>
      <c r="E59" s="266"/>
      <c r="F59" s="266"/>
      <c r="G59" s="266"/>
      <c r="H59" s="266"/>
      <c r="I59" s="266"/>
      <c r="J59" s="266"/>
      <c r="K59" s="266"/>
      <c r="L59" s="266"/>
      <c r="M59" s="266"/>
      <c r="N59" s="266"/>
      <c r="O59" s="266"/>
      <c r="P59" s="266"/>
      <c r="Q59" s="266"/>
      <c r="R59" s="266"/>
      <c r="S59" s="266"/>
      <c r="T59" s="266"/>
      <c r="U59" s="266"/>
      <c r="V59" s="266"/>
      <c r="W59" s="266"/>
      <c r="X59" s="266"/>
      <c r="Y59" s="266"/>
      <c r="Z59" s="266"/>
      <c r="AA59" s="266"/>
      <c r="AB59" s="266"/>
      <c r="AC59" s="266"/>
      <c r="AD59" s="266"/>
      <c r="AE59" s="266"/>
      <c r="AF59" s="266"/>
      <c r="AG59" s="266"/>
      <c r="AH59" s="266"/>
      <c r="AI59" s="266"/>
      <c r="AJ59" s="266"/>
      <c r="AK59" s="266"/>
      <c r="AL59" s="266"/>
      <c r="AM59" s="266"/>
      <c r="AN59" s="266"/>
      <c r="AO59" s="266"/>
      <c r="AP59" s="266"/>
      <c r="AQ59" s="266"/>
      <c r="AR59" s="266"/>
      <c r="AS59" s="266"/>
      <c r="AT59" s="266"/>
      <c r="AU59" s="266"/>
      <c r="AV59" s="266"/>
      <c r="AW59" s="266"/>
      <c r="AX59" s="266"/>
      <c r="AY59" s="266"/>
      <c r="AZ59" s="266"/>
      <c r="BA59" s="266"/>
      <c r="BB59" s="266"/>
      <c r="BC59" s="266"/>
      <c r="BD59" s="266"/>
      <c r="BE59" s="267"/>
      <c r="BF59" s="144" t="s">
        <v>165</v>
      </c>
      <c r="BG59" s="159" t="s">
        <v>52</v>
      </c>
      <c r="BH59" s="150" t="s">
        <v>685</v>
      </c>
      <c r="BI59" s="145" t="s">
        <v>261</v>
      </c>
      <c r="BJ59" s="150" t="s">
        <v>72</v>
      </c>
      <c r="BK59" s="260">
        <v>160000</v>
      </c>
      <c r="BL59" s="260"/>
      <c r="BM59" s="260"/>
      <c r="BN59" s="260"/>
      <c r="BO59" s="260"/>
      <c r="BP59" s="260"/>
      <c r="BQ59" s="260"/>
      <c r="BR59" s="260"/>
      <c r="BS59" s="260"/>
      <c r="BT59" s="260"/>
      <c r="BU59" s="260"/>
      <c r="BV59" s="260"/>
      <c r="BW59" s="260"/>
      <c r="BX59" s="260">
        <v>160000</v>
      </c>
      <c r="BY59" s="260"/>
      <c r="BZ59" s="260"/>
      <c r="CA59" s="260"/>
      <c r="CB59" s="260"/>
      <c r="CC59" s="260"/>
      <c r="CD59" s="260"/>
      <c r="CE59" s="260"/>
      <c r="CF59" s="260"/>
      <c r="CG59" s="260"/>
      <c r="CH59" s="260"/>
      <c r="CI59" s="260"/>
      <c r="CJ59" s="260"/>
      <c r="CK59" s="260">
        <v>160000</v>
      </c>
      <c r="CL59" s="260"/>
      <c r="CM59" s="260"/>
      <c r="CN59" s="260"/>
      <c r="CO59" s="260"/>
      <c r="CP59" s="260"/>
      <c r="CQ59" s="260"/>
      <c r="CR59" s="260"/>
      <c r="CS59" s="260"/>
      <c r="CT59" s="260"/>
      <c r="CU59" s="260"/>
      <c r="CV59" s="260"/>
      <c r="CW59" s="260"/>
      <c r="CX59" s="269"/>
      <c r="CY59" s="269"/>
      <c r="CZ59" s="269"/>
      <c r="DA59" s="269"/>
      <c r="DB59" s="269"/>
      <c r="DC59" s="269"/>
      <c r="DD59" s="269"/>
      <c r="DE59" s="269"/>
      <c r="DF59" s="269"/>
      <c r="DG59" s="269"/>
      <c r="DH59" s="269"/>
      <c r="DI59" s="269"/>
      <c r="DJ59" s="270"/>
    </row>
    <row r="60" spans="1:116" ht="13.15" hidden="1" customHeight="1">
      <c r="A60" s="265" t="s">
        <v>161</v>
      </c>
      <c r="B60" s="266"/>
      <c r="C60" s="266"/>
      <c r="D60" s="266"/>
      <c r="E60" s="266"/>
      <c r="F60" s="266"/>
      <c r="G60" s="266"/>
      <c r="H60" s="266"/>
      <c r="I60" s="266"/>
      <c r="J60" s="266"/>
      <c r="K60" s="266"/>
      <c r="L60" s="266"/>
      <c r="M60" s="266"/>
      <c r="N60" s="266"/>
      <c r="O60" s="266"/>
      <c r="P60" s="266"/>
      <c r="Q60" s="266"/>
      <c r="R60" s="266"/>
      <c r="S60" s="266"/>
      <c r="T60" s="266"/>
      <c r="U60" s="266"/>
      <c r="V60" s="266"/>
      <c r="W60" s="266"/>
      <c r="X60" s="266"/>
      <c r="Y60" s="266"/>
      <c r="Z60" s="266"/>
      <c r="AA60" s="266"/>
      <c r="AB60" s="266"/>
      <c r="AC60" s="266"/>
      <c r="AD60" s="266"/>
      <c r="AE60" s="266"/>
      <c r="AF60" s="266"/>
      <c r="AG60" s="266"/>
      <c r="AH60" s="266"/>
      <c r="AI60" s="266"/>
      <c r="AJ60" s="266"/>
      <c r="AK60" s="266"/>
      <c r="AL60" s="266"/>
      <c r="AM60" s="266"/>
      <c r="AN60" s="266"/>
      <c r="AO60" s="266"/>
      <c r="AP60" s="266"/>
      <c r="AQ60" s="266"/>
      <c r="AR60" s="266"/>
      <c r="AS60" s="266"/>
      <c r="AT60" s="266"/>
      <c r="AU60" s="266"/>
      <c r="AV60" s="266"/>
      <c r="AW60" s="266"/>
      <c r="AX60" s="266"/>
      <c r="AY60" s="266"/>
      <c r="AZ60" s="266"/>
      <c r="BA60" s="266"/>
      <c r="BB60" s="266"/>
      <c r="BC60" s="266"/>
      <c r="BD60" s="266"/>
      <c r="BE60" s="267"/>
      <c r="BF60" s="144" t="s">
        <v>166</v>
      </c>
      <c r="BG60" s="159" t="s">
        <v>52</v>
      </c>
      <c r="BH60" s="150"/>
      <c r="BI60" s="145" t="s">
        <v>261</v>
      </c>
      <c r="BJ60" s="150" t="s">
        <v>72</v>
      </c>
      <c r="BK60" s="260"/>
      <c r="BL60" s="260"/>
      <c r="BM60" s="260"/>
      <c r="BN60" s="260"/>
      <c r="BO60" s="260"/>
      <c r="BP60" s="260"/>
      <c r="BQ60" s="260"/>
      <c r="BR60" s="260"/>
      <c r="BS60" s="260"/>
      <c r="BT60" s="260"/>
      <c r="BU60" s="260"/>
      <c r="BV60" s="260"/>
      <c r="BW60" s="260"/>
      <c r="BX60" s="260"/>
      <c r="BY60" s="260"/>
      <c r="BZ60" s="260"/>
      <c r="CA60" s="260"/>
      <c r="CB60" s="260"/>
      <c r="CC60" s="260"/>
      <c r="CD60" s="260"/>
      <c r="CE60" s="260"/>
      <c r="CF60" s="260"/>
      <c r="CG60" s="260"/>
      <c r="CH60" s="260"/>
      <c r="CI60" s="260"/>
      <c r="CJ60" s="260"/>
      <c r="CK60" s="260"/>
      <c r="CL60" s="260"/>
      <c r="CM60" s="260"/>
      <c r="CN60" s="260"/>
      <c r="CO60" s="260"/>
      <c r="CP60" s="260"/>
      <c r="CQ60" s="260"/>
      <c r="CR60" s="260"/>
      <c r="CS60" s="260"/>
      <c r="CT60" s="260"/>
      <c r="CU60" s="260"/>
      <c r="CV60" s="260"/>
      <c r="CW60" s="260"/>
      <c r="CX60" s="269"/>
      <c r="CY60" s="269"/>
      <c r="CZ60" s="269"/>
      <c r="DA60" s="269"/>
      <c r="DB60" s="269"/>
      <c r="DC60" s="269"/>
      <c r="DD60" s="269"/>
      <c r="DE60" s="269"/>
      <c r="DF60" s="269"/>
      <c r="DG60" s="269"/>
      <c r="DH60" s="269"/>
      <c r="DI60" s="269"/>
      <c r="DJ60" s="270"/>
    </row>
    <row r="61" spans="1:116" ht="13.15" hidden="1" customHeight="1">
      <c r="A61" s="265" t="s">
        <v>661</v>
      </c>
      <c r="B61" s="266"/>
      <c r="C61" s="266"/>
      <c r="D61" s="266"/>
      <c r="E61" s="266"/>
      <c r="F61" s="266"/>
      <c r="G61" s="266"/>
      <c r="H61" s="266"/>
      <c r="I61" s="266"/>
      <c r="J61" s="266"/>
      <c r="K61" s="266"/>
      <c r="L61" s="266"/>
      <c r="M61" s="266"/>
      <c r="N61" s="266"/>
      <c r="O61" s="266"/>
      <c r="P61" s="266"/>
      <c r="Q61" s="266"/>
      <c r="R61" s="266"/>
      <c r="S61" s="266"/>
      <c r="T61" s="266"/>
      <c r="U61" s="266"/>
      <c r="V61" s="266"/>
      <c r="W61" s="266"/>
      <c r="X61" s="266"/>
      <c r="Y61" s="266"/>
      <c r="Z61" s="266"/>
      <c r="AA61" s="266"/>
      <c r="AB61" s="266"/>
      <c r="AC61" s="266"/>
      <c r="AD61" s="266"/>
      <c r="AE61" s="266"/>
      <c r="AF61" s="266"/>
      <c r="AG61" s="266"/>
      <c r="AH61" s="266"/>
      <c r="AI61" s="266"/>
      <c r="AJ61" s="266"/>
      <c r="AK61" s="266"/>
      <c r="AL61" s="266"/>
      <c r="AM61" s="266"/>
      <c r="AN61" s="266"/>
      <c r="AO61" s="266"/>
      <c r="AP61" s="266"/>
      <c r="AQ61" s="266"/>
      <c r="AR61" s="266"/>
      <c r="AS61" s="266"/>
      <c r="AT61" s="266"/>
      <c r="AU61" s="266"/>
      <c r="AV61" s="266"/>
      <c r="AW61" s="266"/>
      <c r="AX61" s="266"/>
      <c r="AY61" s="266"/>
      <c r="AZ61" s="266"/>
      <c r="BA61" s="266"/>
      <c r="BB61" s="266"/>
      <c r="BC61" s="266"/>
      <c r="BD61" s="266"/>
      <c r="BE61" s="267"/>
      <c r="BF61" s="144" t="s">
        <v>167</v>
      </c>
      <c r="BG61" s="159" t="s">
        <v>52</v>
      </c>
      <c r="BH61" s="150" t="s">
        <v>829</v>
      </c>
      <c r="BI61" s="145" t="s">
        <v>261</v>
      </c>
      <c r="BJ61" s="150" t="s">
        <v>913</v>
      </c>
      <c r="BK61" s="260"/>
      <c r="BL61" s="260"/>
      <c r="BM61" s="260"/>
      <c r="BN61" s="260"/>
      <c r="BO61" s="260"/>
      <c r="BP61" s="260"/>
      <c r="BQ61" s="260"/>
      <c r="BR61" s="260"/>
      <c r="BS61" s="260"/>
      <c r="BT61" s="260"/>
      <c r="BU61" s="260"/>
      <c r="BV61" s="260"/>
      <c r="BW61" s="260"/>
      <c r="BX61" s="260"/>
      <c r="BY61" s="260"/>
      <c r="BZ61" s="260"/>
      <c r="CA61" s="260"/>
      <c r="CB61" s="260"/>
      <c r="CC61" s="260"/>
      <c r="CD61" s="260"/>
      <c r="CE61" s="260"/>
      <c r="CF61" s="260"/>
      <c r="CG61" s="260"/>
      <c r="CH61" s="260"/>
      <c r="CI61" s="260"/>
      <c r="CJ61" s="260"/>
      <c r="CK61" s="260"/>
      <c r="CL61" s="260"/>
      <c r="CM61" s="260"/>
      <c r="CN61" s="260"/>
      <c r="CO61" s="260"/>
      <c r="CP61" s="260"/>
      <c r="CQ61" s="260"/>
      <c r="CR61" s="260"/>
      <c r="CS61" s="260"/>
      <c r="CT61" s="260"/>
      <c r="CU61" s="260"/>
      <c r="CV61" s="260"/>
      <c r="CW61" s="260"/>
      <c r="CX61" s="269"/>
      <c r="CY61" s="269"/>
      <c r="CZ61" s="269"/>
      <c r="DA61" s="269"/>
      <c r="DB61" s="269"/>
      <c r="DC61" s="269"/>
      <c r="DD61" s="269"/>
      <c r="DE61" s="269"/>
      <c r="DF61" s="269"/>
      <c r="DG61" s="269"/>
      <c r="DH61" s="269"/>
      <c r="DI61" s="269"/>
      <c r="DJ61" s="270"/>
    </row>
    <row r="62" spans="1:116" ht="13.15" hidden="1" customHeight="1">
      <c r="A62" s="265" t="s">
        <v>661</v>
      </c>
      <c r="B62" s="266"/>
      <c r="C62" s="266"/>
      <c r="D62" s="266"/>
      <c r="E62" s="266"/>
      <c r="F62" s="266"/>
      <c r="G62" s="266"/>
      <c r="H62" s="266"/>
      <c r="I62" s="266"/>
      <c r="J62" s="266"/>
      <c r="K62" s="266"/>
      <c r="L62" s="266"/>
      <c r="M62" s="266"/>
      <c r="N62" s="266"/>
      <c r="O62" s="266"/>
      <c r="P62" s="266"/>
      <c r="Q62" s="266"/>
      <c r="R62" s="266"/>
      <c r="S62" s="266"/>
      <c r="T62" s="266"/>
      <c r="U62" s="266"/>
      <c r="V62" s="266"/>
      <c r="W62" s="266"/>
      <c r="X62" s="266"/>
      <c r="Y62" s="266"/>
      <c r="Z62" s="266"/>
      <c r="AA62" s="266"/>
      <c r="AB62" s="266"/>
      <c r="AC62" s="266"/>
      <c r="AD62" s="266"/>
      <c r="AE62" s="266"/>
      <c r="AF62" s="266"/>
      <c r="AG62" s="266"/>
      <c r="AH62" s="266"/>
      <c r="AI62" s="266"/>
      <c r="AJ62" s="266"/>
      <c r="AK62" s="266"/>
      <c r="AL62" s="266"/>
      <c r="AM62" s="266"/>
      <c r="AN62" s="266"/>
      <c r="AO62" s="266"/>
      <c r="AP62" s="266"/>
      <c r="AQ62" s="266"/>
      <c r="AR62" s="266"/>
      <c r="AS62" s="266"/>
      <c r="AT62" s="266"/>
      <c r="AU62" s="266"/>
      <c r="AV62" s="266"/>
      <c r="AW62" s="266"/>
      <c r="AX62" s="266"/>
      <c r="AY62" s="266"/>
      <c r="AZ62" s="266"/>
      <c r="BA62" s="266"/>
      <c r="BB62" s="266"/>
      <c r="BC62" s="266"/>
      <c r="BD62" s="266"/>
      <c r="BE62" s="267"/>
      <c r="BF62" s="144" t="s">
        <v>167</v>
      </c>
      <c r="BG62" s="159" t="s">
        <v>52</v>
      </c>
      <c r="BH62" s="150" t="s">
        <v>829</v>
      </c>
      <c r="BI62" s="145" t="s">
        <v>261</v>
      </c>
      <c r="BJ62" s="150" t="s">
        <v>934</v>
      </c>
      <c r="BK62" s="260"/>
      <c r="BL62" s="260"/>
      <c r="BM62" s="260"/>
      <c r="BN62" s="260"/>
      <c r="BO62" s="260"/>
      <c r="BP62" s="260"/>
      <c r="BQ62" s="260"/>
      <c r="BR62" s="260"/>
      <c r="BS62" s="260"/>
      <c r="BT62" s="260"/>
      <c r="BU62" s="260"/>
      <c r="BV62" s="260"/>
      <c r="BW62" s="260"/>
      <c r="BX62" s="260"/>
      <c r="BY62" s="260"/>
      <c r="BZ62" s="260"/>
      <c r="CA62" s="260"/>
      <c r="CB62" s="260"/>
      <c r="CC62" s="260"/>
      <c r="CD62" s="260"/>
      <c r="CE62" s="260"/>
      <c r="CF62" s="260"/>
      <c r="CG62" s="260"/>
      <c r="CH62" s="260"/>
      <c r="CI62" s="260"/>
      <c r="CJ62" s="260"/>
      <c r="CK62" s="260"/>
      <c r="CL62" s="260"/>
      <c r="CM62" s="260"/>
      <c r="CN62" s="260"/>
      <c r="CO62" s="260"/>
      <c r="CP62" s="260"/>
      <c r="CQ62" s="260"/>
      <c r="CR62" s="260"/>
      <c r="CS62" s="260"/>
      <c r="CT62" s="260"/>
      <c r="CU62" s="260"/>
      <c r="CV62" s="260"/>
      <c r="CW62" s="260"/>
      <c r="CX62" s="269"/>
      <c r="CY62" s="269"/>
      <c r="CZ62" s="269"/>
      <c r="DA62" s="269"/>
      <c r="DB62" s="269"/>
      <c r="DC62" s="269"/>
      <c r="DD62" s="269"/>
      <c r="DE62" s="269"/>
      <c r="DF62" s="269"/>
      <c r="DG62" s="269"/>
      <c r="DH62" s="269"/>
      <c r="DI62" s="269"/>
      <c r="DJ62" s="270"/>
    </row>
    <row r="63" spans="1:116" ht="35.25" customHeight="1">
      <c r="A63" s="265" t="s">
        <v>162</v>
      </c>
      <c r="B63" s="266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M63" s="266"/>
      <c r="N63" s="266"/>
      <c r="O63" s="266"/>
      <c r="P63" s="266"/>
      <c r="Q63" s="266"/>
      <c r="R63" s="266"/>
      <c r="S63" s="266"/>
      <c r="T63" s="266"/>
      <c r="U63" s="266"/>
      <c r="V63" s="266"/>
      <c r="W63" s="266"/>
      <c r="X63" s="266"/>
      <c r="Y63" s="266"/>
      <c r="Z63" s="266"/>
      <c r="AA63" s="266"/>
      <c r="AB63" s="266"/>
      <c r="AC63" s="266"/>
      <c r="AD63" s="266"/>
      <c r="AE63" s="266"/>
      <c r="AF63" s="266"/>
      <c r="AG63" s="266"/>
      <c r="AH63" s="266"/>
      <c r="AI63" s="266"/>
      <c r="AJ63" s="266"/>
      <c r="AK63" s="266"/>
      <c r="AL63" s="266"/>
      <c r="AM63" s="266"/>
      <c r="AN63" s="266"/>
      <c r="AO63" s="266"/>
      <c r="AP63" s="266"/>
      <c r="AQ63" s="266"/>
      <c r="AR63" s="266"/>
      <c r="AS63" s="266"/>
      <c r="AT63" s="266"/>
      <c r="AU63" s="266"/>
      <c r="AV63" s="266"/>
      <c r="AW63" s="266"/>
      <c r="AX63" s="266"/>
      <c r="AY63" s="266"/>
      <c r="AZ63" s="266"/>
      <c r="BA63" s="266"/>
      <c r="BB63" s="266"/>
      <c r="BC63" s="266"/>
      <c r="BD63" s="266"/>
      <c r="BE63" s="267"/>
      <c r="BF63" s="144" t="s">
        <v>636</v>
      </c>
      <c r="BG63" s="159" t="s">
        <v>52</v>
      </c>
      <c r="BH63" s="150" t="s">
        <v>681</v>
      </c>
      <c r="BI63" s="145" t="s">
        <v>261</v>
      </c>
      <c r="BJ63" s="150" t="s">
        <v>657</v>
      </c>
      <c r="BK63" s="260">
        <v>600000</v>
      </c>
      <c r="BL63" s="260"/>
      <c r="BM63" s="260"/>
      <c r="BN63" s="260"/>
      <c r="BO63" s="260"/>
      <c r="BP63" s="260"/>
      <c r="BQ63" s="260"/>
      <c r="BR63" s="260"/>
      <c r="BS63" s="260"/>
      <c r="BT63" s="260"/>
      <c r="BU63" s="260"/>
      <c r="BV63" s="260"/>
      <c r="BW63" s="260"/>
      <c r="BX63" s="260">
        <v>300000</v>
      </c>
      <c r="BY63" s="260"/>
      <c r="BZ63" s="260"/>
      <c r="CA63" s="260"/>
      <c r="CB63" s="260"/>
      <c r="CC63" s="260"/>
      <c r="CD63" s="260"/>
      <c r="CE63" s="260"/>
      <c r="CF63" s="260"/>
      <c r="CG63" s="260"/>
      <c r="CH63" s="260"/>
      <c r="CI63" s="260"/>
      <c r="CJ63" s="260"/>
      <c r="CK63" s="260">
        <v>300000</v>
      </c>
      <c r="CL63" s="260"/>
      <c r="CM63" s="260"/>
      <c r="CN63" s="260"/>
      <c r="CO63" s="260"/>
      <c r="CP63" s="260"/>
      <c r="CQ63" s="260"/>
      <c r="CR63" s="260"/>
      <c r="CS63" s="260"/>
      <c r="CT63" s="260"/>
      <c r="CU63" s="260"/>
      <c r="CV63" s="260"/>
      <c r="CW63" s="260"/>
      <c r="CX63" s="269"/>
      <c r="CY63" s="269"/>
      <c r="CZ63" s="269"/>
      <c r="DA63" s="269"/>
      <c r="DB63" s="269"/>
      <c r="DC63" s="269"/>
      <c r="DD63" s="269"/>
      <c r="DE63" s="269"/>
      <c r="DF63" s="269"/>
      <c r="DG63" s="269"/>
      <c r="DH63" s="269"/>
      <c r="DI63" s="269"/>
      <c r="DJ63" s="270"/>
    </row>
    <row r="64" spans="1:116" ht="13.15" customHeight="1">
      <c r="A64" s="265"/>
      <c r="B64" s="266"/>
      <c r="C64" s="266"/>
      <c r="D64" s="266"/>
      <c r="E64" s="266"/>
      <c r="F64" s="266"/>
      <c r="G64" s="266"/>
      <c r="H64" s="266"/>
      <c r="I64" s="266"/>
      <c r="J64" s="266"/>
      <c r="K64" s="266"/>
      <c r="L64" s="266"/>
      <c r="M64" s="266"/>
      <c r="N64" s="266"/>
      <c r="O64" s="266"/>
      <c r="P64" s="266"/>
      <c r="Q64" s="266"/>
      <c r="R64" s="266"/>
      <c r="S64" s="266"/>
      <c r="T64" s="266"/>
      <c r="U64" s="266"/>
      <c r="V64" s="266"/>
      <c r="W64" s="266"/>
      <c r="X64" s="266"/>
      <c r="Y64" s="266"/>
      <c r="Z64" s="266"/>
      <c r="AA64" s="266"/>
      <c r="AB64" s="266"/>
      <c r="AC64" s="266"/>
      <c r="AD64" s="266"/>
      <c r="AE64" s="266"/>
      <c r="AF64" s="266"/>
      <c r="AG64" s="266"/>
      <c r="AH64" s="266"/>
      <c r="AI64" s="266"/>
      <c r="AJ64" s="266"/>
      <c r="AK64" s="266"/>
      <c r="AL64" s="266"/>
      <c r="AM64" s="266"/>
      <c r="AN64" s="266"/>
      <c r="AO64" s="266"/>
      <c r="AP64" s="266"/>
      <c r="AQ64" s="266"/>
      <c r="AR64" s="266"/>
      <c r="AS64" s="266"/>
      <c r="AT64" s="266"/>
      <c r="AU64" s="266"/>
      <c r="AV64" s="266"/>
      <c r="AW64" s="266"/>
      <c r="AX64" s="266"/>
      <c r="AY64" s="266"/>
      <c r="AZ64" s="266"/>
      <c r="BA64" s="266"/>
      <c r="BB64" s="266"/>
      <c r="BC64" s="266"/>
      <c r="BD64" s="266"/>
      <c r="BE64" s="267"/>
      <c r="BF64" s="144"/>
      <c r="BG64" s="160"/>
      <c r="BH64" s="150"/>
      <c r="BI64" s="145"/>
      <c r="BJ64" s="150"/>
      <c r="BK64" s="260"/>
      <c r="BL64" s="260"/>
      <c r="BM64" s="260"/>
      <c r="BN64" s="260"/>
      <c r="BO64" s="260"/>
      <c r="BP64" s="260"/>
      <c r="BQ64" s="260"/>
      <c r="BR64" s="260"/>
      <c r="BS64" s="260"/>
      <c r="BT64" s="260"/>
      <c r="BU64" s="260"/>
      <c r="BV64" s="260"/>
      <c r="BW64" s="260"/>
      <c r="BX64" s="260"/>
      <c r="BY64" s="260"/>
      <c r="BZ64" s="260"/>
      <c r="CA64" s="260"/>
      <c r="CB64" s="260"/>
      <c r="CC64" s="260"/>
      <c r="CD64" s="260"/>
      <c r="CE64" s="260"/>
      <c r="CF64" s="260"/>
      <c r="CG64" s="260"/>
      <c r="CH64" s="260"/>
      <c r="CI64" s="260"/>
      <c r="CJ64" s="260"/>
      <c r="CK64" s="260"/>
      <c r="CL64" s="260"/>
      <c r="CM64" s="260"/>
      <c r="CN64" s="260"/>
      <c r="CO64" s="260"/>
      <c r="CP64" s="260"/>
      <c r="CQ64" s="260"/>
      <c r="CR64" s="260"/>
      <c r="CS64" s="260"/>
      <c r="CT64" s="260"/>
      <c r="CU64" s="260"/>
      <c r="CV64" s="260"/>
      <c r="CW64" s="260"/>
      <c r="CX64" s="269"/>
      <c r="CY64" s="269"/>
      <c r="CZ64" s="269"/>
      <c r="DA64" s="269"/>
      <c r="DB64" s="269"/>
      <c r="DC64" s="269"/>
      <c r="DD64" s="269"/>
      <c r="DE64" s="269"/>
      <c r="DF64" s="269"/>
      <c r="DG64" s="269"/>
      <c r="DH64" s="269"/>
      <c r="DI64" s="269"/>
      <c r="DJ64" s="270"/>
    </row>
    <row r="65" spans="1:116" ht="13.15" customHeight="1">
      <c r="A65" s="262" t="s">
        <v>54</v>
      </c>
      <c r="B65" s="263"/>
      <c r="C65" s="263"/>
      <c r="D65" s="263"/>
      <c r="E65" s="263"/>
      <c r="F65" s="263"/>
      <c r="G65" s="263"/>
      <c r="H65" s="263"/>
      <c r="I65" s="263"/>
      <c r="J65" s="263"/>
      <c r="K65" s="263"/>
      <c r="L65" s="263"/>
      <c r="M65" s="263"/>
      <c r="N65" s="263"/>
      <c r="O65" s="263"/>
      <c r="P65" s="263"/>
      <c r="Q65" s="263"/>
      <c r="R65" s="263"/>
      <c r="S65" s="263"/>
      <c r="T65" s="263"/>
      <c r="U65" s="263"/>
      <c r="V65" s="263"/>
      <c r="W65" s="263"/>
      <c r="X65" s="263"/>
      <c r="Y65" s="263"/>
      <c r="Z65" s="263"/>
      <c r="AA65" s="263"/>
      <c r="AB65" s="263"/>
      <c r="AC65" s="263"/>
      <c r="AD65" s="263"/>
      <c r="AE65" s="263"/>
      <c r="AF65" s="263"/>
      <c r="AG65" s="263"/>
      <c r="AH65" s="263"/>
      <c r="AI65" s="263"/>
      <c r="AJ65" s="263"/>
      <c r="AK65" s="263"/>
      <c r="AL65" s="263"/>
      <c r="AM65" s="263"/>
      <c r="AN65" s="263"/>
      <c r="AO65" s="263"/>
      <c r="AP65" s="263"/>
      <c r="AQ65" s="263"/>
      <c r="AR65" s="263"/>
      <c r="AS65" s="263"/>
      <c r="AT65" s="263"/>
      <c r="AU65" s="263"/>
      <c r="AV65" s="263"/>
      <c r="AW65" s="263"/>
      <c r="AX65" s="263"/>
      <c r="AY65" s="263"/>
      <c r="AZ65" s="263"/>
      <c r="BA65" s="263"/>
      <c r="BB65" s="263"/>
      <c r="BC65" s="263"/>
      <c r="BD65" s="263"/>
      <c r="BE65" s="264"/>
      <c r="BF65" s="147" t="s">
        <v>55</v>
      </c>
      <c r="BG65" s="160"/>
      <c r="BH65" s="150"/>
      <c r="BI65" s="145"/>
      <c r="BJ65" s="150" t="s">
        <v>43</v>
      </c>
      <c r="BK65" s="268">
        <f>BK66</f>
        <v>0</v>
      </c>
      <c r="BL65" s="268"/>
      <c r="BM65" s="268"/>
      <c r="BN65" s="268"/>
      <c r="BO65" s="268"/>
      <c r="BP65" s="268"/>
      <c r="BQ65" s="268"/>
      <c r="BR65" s="268"/>
      <c r="BS65" s="268"/>
      <c r="BT65" s="268"/>
      <c r="BU65" s="268"/>
      <c r="BV65" s="268"/>
      <c r="BW65" s="268"/>
      <c r="BX65" s="268">
        <f>BX66</f>
        <v>0</v>
      </c>
      <c r="BY65" s="268"/>
      <c r="BZ65" s="268"/>
      <c r="CA65" s="268"/>
      <c r="CB65" s="268"/>
      <c r="CC65" s="268"/>
      <c r="CD65" s="268"/>
      <c r="CE65" s="268"/>
      <c r="CF65" s="268"/>
      <c r="CG65" s="268"/>
      <c r="CH65" s="268"/>
      <c r="CI65" s="268"/>
      <c r="CJ65" s="268"/>
      <c r="CK65" s="268">
        <f>CK66</f>
        <v>0</v>
      </c>
      <c r="CL65" s="268"/>
      <c r="CM65" s="268"/>
      <c r="CN65" s="268"/>
      <c r="CO65" s="268"/>
      <c r="CP65" s="268"/>
      <c r="CQ65" s="268"/>
      <c r="CR65" s="268"/>
      <c r="CS65" s="268"/>
      <c r="CT65" s="268"/>
      <c r="CU65" s="268"/>
      <c r="CV65" s="268"/>
      <c r="CW65" s="268"/>
      <c r="CX65" s="260"/>
      <c r="CY65" s="260"/>
      <c r="CZ65" s="260"/>
      <c r="DA65" s="260"/>
      <c r="DB65" s="260"/>
      <c r="DC65" s="260"/>
      <c r="DD65" s="260"/>
      <c r="DE65" s="260"/>
      <c r="DF65" s="260"/>
      <c r="DG65" s="260"/>
      <c r="DH65" s="260"/>
      <c r="DI65" s="260"/>
      <c r="DJ65" s="271"/>
    </row>
    <row r="66" spans="1:116" ht="14.45" customHeight="1">
      <c r="A66" s="396" t="s">
        <v>48</v>
      </c>
      <c r="B66" s="397"/>
      <c r="C66" s="397"/>
      <c r="D66" s="397"/>
      <c r="E66" s="397"/>
      <c r="F66" s="397"/>
      <c r="G66" s="397"/>
      <c r="H66" s="397"/>
      <c r="I66" s="397"/>
      <c r="J66" s="397"/>
      <c r="K66" s="397"/>
      <c r="L66" s="397"/>
      <c r="M66" s="397"/>
      <c r="N66" s="397"/>
      <c r="O66" s="397"/>
      <c r="P66" s="397"/>
      <c r="Q66" s="397"/>
      <c r="R66" s="397"/>
      <c r="S66" s="397"/>
      <c r="T66" s="397"/>
      <c r="U66" s="397"/>
      <c r="V66" s="397"/>
      <c r="W66" s="397"/>
      <c r="X66" s="397"/>
      <c r="Y66" s="397"/>
      <c r="Z66" s="397"/>
      <c r="AA66" s="397"/>
      <c r="AB66" s="397"/>
      <c r="AC66" s="397"/>
      <c r="AD66" s="397"/>
      <c r="AE66" s="397"/>
      <c r="AF66" s="397"/>
      <c r="AG66" s="397"/>
      <c r="AH66" s="397"/>
      <c r="AI66" s="397"/>
      <c r="AJ66" s="397"/>
      <c r="AK66" s="397"/>
      <c r="AL66" s="397"/>
      <c r="AM66" s="397"/>
      <c r="AN66" s="397"/>
      <c r="AO66" s="397"/>
      <c r="AP66" s="397"/>
      <c r="AQ66" s="397"/>
      <c r="AR66" s="397"/>
      <c r="AS66" s="397"/>
      <c r="AT66" s="397"/>
      <c r="AU66" s="397"/>
      <c r="AV66" s="397"/>
      <c r="AW66" s="397"/>
      <c r="AX66" s="397"/>
      <c r="AY66" s="397"/>
      <c r="AZ66" s="397"/>
      <c r="BA66" s="397"/>
      <c r="BB66" s="397"/>
      <c r="BC66" s="397"/>
      <c r="BD66" s="397"/>
      <c r="BE66" s="398"/>
      <c r="BF66" s="392" t="s">
        <v>57</v>
      </c>
      <c r="BG66" s="394" t="s">
        <v>56</v>
      </c>
      <c r="BH66" s="278"/>
      <c r="BI66" s="278"/>
      <c r="BJ66" s="278" t="s">
        <v>658</v>
      </c>
      <c r="BK66" s="282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4"/>
      <c r="BX66" s="282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4"/>
      <c r="CK66" s="282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4"/>
      <c r="CX66" s="288"/>
      <c r="CY66" s="289"/>
      <c r="CZ66" s="289"/>
      <c r="DA66" s="289"/>
      <c r="DB66" s="289"/>
      <c r="DC66" s="289"/>
      <c r="DD66" s="289"/>
      <c r="DE66" s="289"/>
      <c r="DF66" s="289"/>
      <c r="DG66" s="289"/>
      <c r="DH66" s="289"/>
      <c r="DI66" s="289"/>
      <c r="DJ66" s="290"/>
    </row>
    <row r="67" spans="1:116" ht="13.15" customHeight="1">
      <c r="A67" s="389" t="s">
        <v>659</v>
      </c>
      <c r="B67" s="390"/>
      <c r="C67" s="390"/>
      <c r="D67" s="390"/>
      <c r="E67" s="390"/>
      <c r="F67" s="390"/>
      <c r="G67" s="390"/>
      <c r="H67" s="390"/>
      <c r="I67" s="390"/>
      <c r="J67" s="390"/>
      <c r="K67" s="390"/>
      <c r="L67" s="390"/>
      <c r="M67" s="390"/>
      <c r="N67" s="390"/>
      <c r="O67" s="390"/>
      <c r="P67" s="390"/>
      <c r="Q67" s="390"/>
      <c r="R67" s="390"/>
      <c r="S67" s="390"/>
      <c r="T67" s="390"/>
      <c r="U67" s="390"/>
      <c r="V67" s="390"/>
      <c r="W67" s="390"/>
      <c r="X67" s="390"/>
      <c r="Y67" s="390"/>
      <c r="Z67" s="390"/>
      <c r="AA67" s="390"/>
      <c r="AB67" s="390"/>
      <c r="AC67" s="390"/>
      <c r="AD67" s="390"/>
      <c r="AE67" s="390"/>
      <c r="AF67" s="390"/>
      <c r="AG67" s="390"/>
      <c r="AH67" s="390"/>
      <c r="AI67" s="390"/>
      <c r="AJ67" s="390"/>
      <c r="AK67" s="390"/>
      <c r="AL67" s="390"/>
      <c r="AM67" s="390"/>
      <c r="AN67" s="390"/>
      <c r="AO67" s="390"/>
      <c r="AP67" s="390"/>
      <c r="AQ67" s="390"/>
      <c r="AR67" s="390"/>
      <c r="AS67" s="390"/>
      <c r="AT67" s="390"/>
      <c r="AU67" s="390"/>
      <c r="AV67" s="390"/>
      <c r="AW67" s="390"/>
      <c r="AX67" s="390"/>
      <c r="AY67" s="390"/>
      <c r="AZ67" s="390"/>
      <c r="BA67" s="390"/>
      <c r="BB67" s="390"/>
      <c r="BC67" s="390"/>
      <c r="BD67" s="390"/>
      <c r="BE67" s="391"/>
      <c r="BF67" s="393"/>
      <c r="BG67" s="395"/>
      <c r="BH67" s="278"/>
      <c r="BI67" s="278"/>
      <c r="BJ67" s="278"/>
      <c r="BK67" s="285"/>
      <c r="BL67" s="286"/>
      <c r="BM67" s="286"/>
      <c r="BN67" s="286"/>
      <c r="BO67" s="286"/>
      <c r="BP67" s="286"/>
      <c r="BQ67" s="286"/>
      <c r="BR67" s="286"/>
      <c r="BS67" s="286"/>
      <c r="BT67" s="286"/>
      <c r="BU67" s="286"/>
      <c r="BV67" s="286"/>
      <c r="BW67" s="287"/>
      <c r="BX67" s="285"/>
      <c r="BY67" s="286"/>
      <c r="BZ67" s="286"/>
      <c r="CA67" s="286"/>
      <c r="CB67" s="286"/>
      <c r="CC67" s="286"/>
      <c r="CD67" s="286"/>
      <c r="CE67" s="286"/>
      <c r="CF67" s="286"/>
      <c r="CG67" s="286"/>
      <c r="CH67" s="286"/>
      <c r="CI67" s="286"/>
      <c r="CJ67" s="287"/>
      <c r="CK67" s="285"/>
      <c r="CL67" s="286"/>
      <c r="CM67" s="286"/>
      <c r="CN67" s="286"/>
      <c r="CO67" s="286"/>
      <c r="CP67" s="286"/>
      <c r="CQ67" s="286"/>
      <c r="CR67" s="286"/>
      <c r="CS67" s="286"/>
      <c r="CT67" s="286"/>
      <c r="CU67" s="286"/>
      <c r="CV67" s="286"/>
      <c r="CW67" s="287"/>
      <c r="CX67" s="291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3"/>
    </row>
    <row r="68" spans="1:116" ht="13.15" customHeight="1">
      <c r="A68" s="262" t="s">
        <v>621</v>
      </c>
      <c r="B68" s="263"/>
      <c r="C68" s="263"/>
      <c r="D68" s="263"/>
      <c r="E68" s="263"/>
      <c r="F68" s="263"/>
      <c r="G68" s="263"/>
      <c r="H68" s="263"/>
      <c r="I68" s="263"/>
      <c r="J68" s="263"/>
      <c r="K68" s="263"/>
      <c r="L68" s="263"/>
      <c r="M68" s="263"/>
      <c r="N68" s="263"/>
      <c r="O68" s="263"/>
      <c r="P68" s="263"/>
      <c r="Q68" s="263"/>
      <c r="R68" s="263"/>
      <c r="S68" s="263"/>
      <c r="T68" s="263"/>
      <c r="U68" s="263"/>
      <c r="V68" s="263"/>
      <c r="W68" s="263"/>
      <c r="X68" s="263"/>
      <c r="Y68" s="263"/>
      <c r="Z68" s="263"/>
      <c r="AA68" s="263"/>
      <c r="AB68" s="263"/>
      <c r="AC68" s="263"/>
      <c r="AD68" s="263"/>
      <c r="AE68" s="263"/>
      <c r="AF68" s="263"/>
      <c r="AG68" s="263"/>
      <c r="AH68" s="263"/>
      <c r="AI68" s="263"/>
      <c r="AJ68" s="263"/>
      <c r="AK68" s="263"/>
      <c r="AL68" s="263"/>
      <c r="AM68" s="263"/>
      <c r="AN68" s="263"/>
      <c r="AO68" s="263"/>
      <c r="AP68" s="263"/>
      <c r="AQ68" s="263"/>
      <c r="AR68" s="263"/>
      <c r="AS68" s="263"/>
      <c r="AT68" s="263"/>
      <c r="AU68" s="263"/>
      <c r="AV68" s="263"/>
      <c r="AW68" s="263"/>
      <c r="AX68" s="263"/>
      <c r="AY68" s="263"/>
      <c r="AZ68" s="263"/>
      <c r="BA68" s="263"/>
      <c r="BB68" s="263"/>
      <c r="BC68" s="263"/>
      <c r="BD68" s="263"/>
      <c r="BE68" s="264"/>
      <c r="BF68" s="147" t="s">
        <v>622</v>
      </c>
      <c r="BG68" s="160"/>
      <c r="BH68" s="150"/>
      <c r="BI68" s="145"/>
      <c r="BJ68" s="150" t="s">
        <v>43</v>
      </c>
      <c r="BK68" s="268">
        <f>BK70+BK71+BK72</f>
        <v>1700000</v>
      </c>
      <c r="BL68" s="268"/>
      <c r="BM68" s="268"/>
      <c r="BN68" s="268"/>
      <c r="BO68" s="268"/>
      <c r="BP68" s="268"/>
      <c r="BQ68" s="268"/>
      <c r="BR68" s="268"/>
      <c r="BS68" s="268"/>
      <c r="BT68" s="268"/>
      <c r="BU68" s="268"/>
      <c r="BV68" s="268"/>
      <c r="BW68" s="268"/>
      <c r="BX68" s="268">
        <f>BX70+BX71+BX72</f>
        <v>700000</v>
      </c>
      <c r="BY68" s="268"/>
      <c r="BZ68" s="268"/>
      <c r="CA68" s="268"/>
      <c r="CB68" s="268"/>
      <c r="CC68" s="268"/>
      <c r="CD68" s="268"/>
      <c r="CE68" s="268"/>
      <c r="CF68" s="268"/>
      <c r="CG68" s="268"/>
      <c r="CH68" s="268"/>
      <c r="CI68" s="268"/>
      <c r="CJ68" s="268"/>
      <c r="CK68" s="268">
        <f>CK70+CK71+CK72</f>
        <v>700000</v>
      </c>
      <c r="CL68" s="268"/>
      <c r="CM68" s="268"/>
      <c r="CN68" s="268"/>
      <c r="CO68" s="268"/>
      <c r="CP68" s="268"/>
      <c r="CQ68" s="268"/>
      <c r="CR68" s="268"/>
      <c r="CS68" s="268"/>
      <c r="CT68" s="268"/>
      <c r="CU68" s="268"/>
      <c r="CV68" s="268"/>
      <c r="CW68" s="268"/>
      <c r="CX68" s="260"/>
      <c r="CY68" s="260"/>
      <c r="CZ68" s="260"/>
      <c r="DA68" s="260"/>
      <c r="DB68" s="260"/>
      <c r="DC68" s="260"/>
      <c r="DD68" s="260"/>
      <c r="DE68" s="260"/>
      <c r="DF68" s="260"/>
      <c r="DG68" s="260"/>
      <c r="DH68" s="260"/>
      <c r="DI68" s="260"/>
      <c r="DJ68" s="271"/>
    </row>
    <row r="69" spans="1:116" ht="13.15" customHeight="1">
      <c r="A69" s="388" t="s">
        <v>48</v>
      </c>
      <c r="B69" s="266"/>
      <c r="C69" s="266"/>
      <c r="D69" s="266"/>
      <c r="E69" s="266"/>
      <c r="F69" s="266"/>
      <c r="G69" s="266"/>
      <c r="H69" s="266"/>
      <c r="I69" s="266"/>
      <c r="J69" s="266"/>
      <c r="K69" s="266"/>
      <c r="L69" s="266"/>
      <c r="M69" s="266"/>
      <c r="N69" s="266"/>
      <c r="O69" s="266"/>
      <c r="P69" s="266"/>
      <c r="Q69" s="266"/>
      <c r="R69" s="266"/>
      <c r="S69" s="266"/>
      <c r="T69" s="266"/>
      <c r="U69" s="266"/>
      <c r="V69" s="266"/>
      <c r="W69" s="266"/>
      <c r="X69" s="266"/>
      <c r="Y69" s="266"/>
      <c r="Z69" s="266"/>
      <c r="AA69" s="266"/>
      <c r="AB69" s="266"/>
      <c r="AC69" s="266"/>
      <c r="AD69" s="266"/>
      <c r="AE69" s="266"/>
      <c r="AF69" s="266"/>
      <c r="AG69" s="266"/>
      <c r="AH69" s="266"/>
      <c r="AI69" s="266"/>
      <c r="AJ69" s="266"/>
      <c r="AK69" s="266"/>
      <c r="AL69" s="266"/>
      <c r="AM69" s="266"/>
      <c r="AN69" s="266"/>
      <c r="AO69" s="266"/>
      <c r="AP69" s="266"/>
      <c r="AQ69" s="266"/>
      <c r="AR69" s="266"/>
      <c r="AS69" s="266"/>
      <c r="AT69" s="266"/>
      <c r="AU69" s="266"/>
      <c r="AV69" s="266"/>
      <c r="AW69" s="266"/>
      <c r="AX69" s="266"/>
      <c r="AY69" s="266"/>
      <c r="AZ69" s="266"/>
      <c r="BA69" s="266"/>
      <c r="BB69" s="266"/>
      <c r="BC69" s="266"/>
      <c r="BD69" s="266"/>
      <c r="BE69" s="267"/>
      <c r="BF69" s="144"/>
      <c r="BG69" s="160"/>
      <c r="BH69" s="150"/>
      <c r="BI69" s="145"/>
      <c r="BJ69" s="150"/>
      <c r="BK69" s="260"/>
      <c r="BL69" s="260"/>
      <c r="BM69" s="260"/>
      <c r="BN69" s="260"/>
      <c r="BO69" s="260"/>
      <c r="BP69" s="260"/>
      <c r="BQ69" s="260"/>
      <c r="BR69" s="260"/>
      <c r="BS69" s="260"/>
      <c r="BT69" s="260"/>
      <c r="BU69" s="260"/>
      <c r="BV69" s="260"/>
      <c r="BW69" s="260"/>
      <c r="BX69" s="260"/>
      <c r="BY69" s="260"/>
      <c r="BZ69" s="260"/>
      <c r="CA69" s="260"/>
      <c r="CB69" s="260"/>
      <c r="CC69" s="260"/>
      <c r="CD69" s="260"/>
      <c r="CE69" s="260"/>
      <c r="CF69" s="260"/>
      <c r="CG69" s="260"/>
      <c r="CH69" s="260"/>
      <c r="CI69" s="260"/>
      <c r="CJ69" s="260"/>
      <c r="CK69" s="260"/>
      <c r="CL69" s="260"/>
      <c r="CM69" s="260"/>
      <c r="CN69" s="260"/>
      <c r="CO69" s="260"/>
      <c r="CP69" s="260"/>
      <c r="CQ69" s="260"/>
      <c r="CR69" s="260"/>
      <c r="CS69" s="260"/>
      <c r="CT69" s="260"/>
      <c r="CU69" s="260"/>
      <c r="CV69" s="260"/>
      <c r="CW69" s="260"/>
      <c r="CX69" s="269"/>
      <c r="CY69" s="269"/>
      <c r="CZ69" s="269"/>
      <c r="DA69" s="269"/>
      <c r="DB69" s="269"/>
      <c r="DC69" s="269"/>
      <c r="DD69" s="269"/>
      <c r="DE69" s="269"/>
      <c r="DF69" s="269"/>
      <c r="DG69" s="269"/>
      <c r="DH69" s="269"/>
      <c r="DI69" s="269"/>
      <c r="DJ69" s="270"/>
    </row>
    <row r="70" spans="1:116" ht="13.15" customHeight="1">
      <c r="A70" s="265" t="s">
        <v>168</v>
      </c>
      <c r="B70" s="266"/>
      <c r="C70" s="266"/>
      <c r="D70" s="266"/>
      <c r="E70" s="266"/>
      <c r="F70" s="266"/>
      <c r="G70" s="266"/>
      <c r="H70" s="266"/>
      <c r="I70" s="266"/>
      <c r="J70" s="266"/>
      <c r="K70" s="266"/>
      <c r="L70" s="266"/>
      <c r="M70" s="266"/>
      <c r="N70" s="266"/>
      <c r="O70" s="266"/>
      <c r="P70" s="266"/>
      <c r="Q70" s="266"/>
      <c r="R70" s="266"/>
      <c r="S70" s="266"/>
      <c r="T70" s="266"/>
      <c r="U70" s="266"/>
      <c r="V70" s="266"/>
      <c r="W70" s="266"/>
      <c r="X70" s="266"/>
      <c r="Y70" s="266"/>
      <c r="Z70" s="266"/>
      <c r="AA70" s="266"/>
      <c r="AB70" s="266"/>
      <c r="AC70" s="266"/>
      <c r="AD70" s="266"/>
      <c r="AE70" s="266"/>
      <c r="AF70" s="266"/>
      <c r="AG70" s="266"/>
      <c r="AH70" s="266"/>
      <c r="AI70" s="266"/>
      <c r="AJ70" s="266"/>
      <c r="AK70" s="266"/>
      <c r="AL70" s="266"/>
      <c r="AM70" s="266"/>
      <c r="AN70" s="266"/>
      <c r="AO70" s="266"/>
      <c r="AP70" s="266"/>
      <c r="AQ70" s="266"/>
      <c r="AR70" s="266"/>
      <c r="AS70" s="266"/>
      <c r="AT70" s="266"/>
      <c r="AU70" s="266"/>
      <c r="AV70" s="266"/>
      <c r="AW70" s="266"/>
      <c r="AX70" s="266"/>
      <c r="AY70" s="266"/>
      <c r="AZ70" s="266"/>
      <c r="BA70" s="266"/>
      <c r="BB70" s="266"/>
      <c r="BC70" s="266"/>
      <c r="BD70" s="266"/>
      <c r="BE70" s="267"/>
      <c r="BF70" s="144" t="s">
        <v>172</v>
      </c>
      <c r="BG70" s="159" t="s">
        <v>630</v>
      </c>
      <c r="BH70" s="150" t="s">
        <v>680</v>
      </c>
      <c r="BI70" s="145" t="s">
        <v>261</v>
      </c>
      <c r="BJ70" s="150" t="s">
        <v>660</v>
      </c>
      <c r="BK70" s="260">
        <v>700000</v>
      </c>
      <c r="BL70" s="260"/>
      <c r="BM70" s="260"/>
      <c r="BN70" s="260"/>
      <c r="BO70" s="260"/>
      <c r="BP70" s="260"/>
      <c r="BQ70" s="260"/>
      <c r="BR70" s="260"/>
      <c r="BS70" s="260"/>
      <c r="BT70" s="260"/>
      <c r="BU70" s="260"/>
      <c r="BV70" s="260"/>
      <c r="BW70" s="260"/>
      <c r="BX70" s="260">
        <v>700000</v>
      </c>
      <c r="BY70" s="260"/>
      <c r="BZ70" s="260"/>
      <c r="CA70" s="260"/>
      <c r="CB70" s="260"/>
      <c r="CC70" s="260"/>
      <c r="CD70" s="260"/>
      <c r="CE70" s="260"/>
      <c r="CF70" s="260"/>
      <c r="CG70" s="260"/>
      <c r="CH70" s="260"/>
      <c r="CI70" s="260"/>
      <c r="CJ70" s="260"/>
      <c r="CK70" s="260">
        <v>700000</v>
      </c>
      <c r="CL70" s="260"/>
      <c r="CM70" s="260"/>
      <c r="CN70" s="260"/>
      <c r="CO70" s="260"/>
      <c r="CP70" s="260"/>
      <c r="CQ70" s="260"/>
      <c r="CR70" s="260"/>
      <c r="CS70" s="260"/>
      <c r="CT70" s="260"/>
      <c r="CU70" s="260"/>
      <c r="CV70" s="260"/>
      <c r="CW70" s="260"/>
      <c r="CX70" s="269"/>
      <c r="CY70" s="269"/>
      <c r="CZ70" s="269"/>
      <c r="DA70" s="269"/>
      <c r="DB70" s="269"/>
      <c r="DC70" s="269"/>
      <c r="DD70" s="269"/>
      <c r="DE70" s="269"/>
      <c r="DF70" s="269"/>
      <c r="DG70" s="269"/>
      <c r="DH70" s="269"/>
      <c r="DI70" s="269"/>
      <c r="DJ70" s="270"/>
    </row>
    <row r="71" spans="1:116" ht="13.15" customHeight="1">
      <c r="A71" s="265" t="s">
        <v>169</v>
      </c>
      <c r="B71" s="266"/>
      <c r="C71" s="266"/>
      <c r="D71" s="266"/>
      <c r="E71" s="266"/>
      <c r="F71" s="266"/>
      <c r="G71" s="266"/>
      <c r="H71" s="266"/>
      <c r="I71" s="266"/>
      <c r="J71" s="266"/>
      <c r="K71" s="266"/>
      <c r="L71" s="266"/>
      <c r="M71" s="266"/>
      <c r="N71" s="266"/>
      <c r="O71" s="266"/>
      <c r="P71" s="266"/>
      <c r="Q71" s="266"/>
      <c r="R71" s="266"/>
      <c r="S71" s="266"/>
      <c r="T71" s="266"/>
      <c r="U71" s="266"/>
      <c r="V71" s="266"/>
      <c r="W71" s="266"/>
      <c r="X71" s="266"/>
      <c r="Y71" s="266"/>
      <c r="Z71" s="266"/>
      <c r="AA71" s="266"/>
      <c r="AB71" s="266"/>
      <c r="AC71" s="266"/>
      <c r="AD71" s="266"/>
      <c r="AE71" s="266"/>
      <c r="AF71" s="266"/>
      <c r="AG71" s="266"/>
      <c r="AH71" s="266"/>
      <c r="AI71" s="266"/>
      <c r="AJ71" s="266"/>
      <c r="AK71" s="266"/>
      <c r="AL71" s="266"/>
      <c r="AM71" s="266"/>
      <c r="AN71" s="266"/>
      <c r="AO71" s="266"/>
      <c r="AP71" s="266"/>
      <c r="AQ71" s="266"/>
      <c r="AR71" s="266"/>
      <c r="AS71" s="266"/>
      <c r="AT71" s="266"/>
      <c r="AU71" s="266"/>
      <c r="AV71" s="266"/>
      <c r="AW71" s="266"/>
      <c r="AX71" s="266"/>
      <c r="AY71" s="266"/>
      <c r="AZ71" s="266"/>
      <c r="BA71" s="266"/>
      <c r="BB71" s="266"/>
      <c r="BC71" s="266"/>
      <c r="BD71" s="266"/>
      <c r="BE71" s="267"/>
      <c r="BF71" s="144" t="s">
        <v>173</v>
      </c>
      <c r="BG71" s="159" t="s">
        <v>630</v>
      </c>
      <c r="BH71" s="150" t="s">
        <v>874</v>
      </c>
      <c r="BI71" s="145" t="s">
        <v>261</v>
      </c>
      <c r="BJ71" s="150" t="s">
        <v>660</v>
      </c>
      <c r="BK71" s="260">
        <v>1000000</v>
      </c>
      <c r="BL71" s="260"/>
      <c r="BM71" s="260"/>
      <c r="BN71" s="260"/>
      <c r="BO71" s="260"/>
      <c r="BP71" s="260"/>
      <c r="BQ71" s="260"/>
      <c r="BR71" s="260"/>
      <c r="BS71" s="260"/>
      <c r="BT71" s="260"/>
      <c r="BU71" s="260"/>
      <c r="BV71" s="260"/>
      <c r="BW71" s="260"/>
      <c r="BX71" s="260"/>
      <c r="BY71" s="260"/>
      <c r="BZ71" s="260"/>
      <c r="CA71" s="260"/>
      <c r="CB71" s="260"/>
      <c r="CC71" s="260"/>
      <c r="CD71" s="260"/>
      <c r="CE71" s="260"/>
      <c r="CF71" s="260"/>
      <c r="CG71" s="260"/>
      <c r="CH71" s="260"/>
      <c r="CI71" s="260"/>
      <c r="CJ71" s="260"/>
      <c r="CK71" s="260"/>
      <c r="CL71" s="260"/>
      <c r="CM71" s="260"/>
      <c r="CN71" s="260"/>
      <c r="CO71" s="260"/>
      <c r="CP71" s="260"/>
      <c r="CQ71" s="260"/>
      <c r="CR71" s="260"/>
      <c r="CS71" s="260"/>
      <c r="CT71" s="260"/>
      <c r="CU71" s="260"/>
      <c r="CV71" s="260"/>
      <c r="CW71" s="260"/>
      <c r="CX71" s="269"/>
      <c r="CY71" s="269"/>
      <c r="CZ71" s="269"/>
      <c r="DA71" s="269"/>
      <c r="DB71" s="269"/>
      <c r="DC71" s="269"/>
      <c r="DD71" s="269"/>
      <c r="DE71" s="269"/>
      <c r="DF71" s="269"/>
      <c r="DG71" s="269"/>
      <c r="DH71" s="269"/>
      <c r="DI71" s="269"/>
      <c r="DJ71" s="270"/>
    </row>
    <row r="72" spans="1:116" ht="13.15" customHeight="1">
      <c r="A72" s="265"/>
      <c r="B72" s="266"/>
      <c r="C72" s="266"/>
      <c r="D72" s="266"/>
      <c r="E72" s="266"/>
      <c r="F72" s="266"/>
      <c r="G72" s="266"/>
      <c r="H72" s="266"/>
      <c r="I72" s="266"/>
      <c r="J72" s="266"/>
      <c r="K72" s="266"/>
      <c r="L72" s="266"/>
      <c r="M72" s="266"/>
      <c r="N72" s="266"/>
      <c r="O72" s="266"/>
      <c r="P72" s="266"/>
      <c r="Q72" s="266"/>
      <c r="R72" s="266"/>
      <c r="S72" s="266"/>
      <c r="T72" s="266"/>
      <c r="U72" s="266"/>
      <c r="V72" s="266"/>
      <c r="W72" s="266"/>
      <c r="X72" s="266"/>
      <c r="Y72" s="266"/>
      <c r="Z72" s="266"/>
      <c r="AA72" s="266"/>
      <c r="AB72" s="266"/>
      <c r="AC72" s="266"/>
      <c r="AD72" s="266"/>
      <c r="AE72" s="266"/>
      <c r="AF72" s="266"/>
      <c r="AG72" s="266"/>
      <c r="AH72" s="266"/>
      <c r="AI72" s="266"/>
      <c r="AJ72" s="266"/>
      <c r="AK72" s="266"/>
      <c r="AL72" s="266"/>
      <c r="AM72" s="266"/>
      <c r="AN72" s="266"/>
      <c r="AO72" s="266"/>
      <c r="AP72" s="266"/>
      <c r="AQ72" s="266"/>
      <c r="AR72" s="266"/>
      <c r="AS72" s="266"/>
      <c r="AT72" s="266"/>
      <c r="AU72" s="266"/>
      <c r="AV72" s="266"/>
      <c r="AW72" s="266"/>
      <c r="AX72" s="266"/>
      <c r="AY72" s="266"/>
      <c r="AZ72" s="266"/>
      <c r="BA72" s="266"/>
      <c r="BB72" s="266"/>
      <c r="BC72" s="266"/>
      <c r="BD72" s="266"/>
      <c r="BE72" s="267"/>
      <c r="BF72" s="144" t="s">
        <v>174</v>
      </c>
      <c r="BG72" s="159" t="s">
        <v>630</v>
      </c>
      <c r="BH72" s="150"/>
      <c r="BI72" s="145" t="s">
        <v>261</v>
      </c>
      <c r="BJ72" s="150" t="s">
        <v>660</v>
      </c>
      <c r="BK72" s="260"/>
      <c r="BL72" s="260"/>
      <c r="BM72" s="260"/>
      <c r="BN72" s="260"/>
      <c r="BO72" s="260"/>
      <c r="BP72" s="260"/>
      <c r="BQ72" s="260"/>
      <c r="BR72" s="260"/>
      <c r="BS72" s="260"/>
      <c r="BT72" s="260"/>
      <c r="BU72" s="260"/>
      <c r="BV72" s="260"/>
      <c r="BW72" s="260"/>
      <c r="BX72" s="260"/>
      <c r="BY72" s="260"/>
      <c r="BZ72" s="260"/>
      <c r="CA72" s="260"/>
      <c r="CB72" s="260"/>
      <c r="CC72" s="260"/>
      <c r="CD72" s="260"/>
      <c r="CE72" s="260"/>
      <c r="CF72" s="260"/>
      <c r="CG72" s="260"/>
      <c r="CH72" s="260"/>
      <c r="CI72" s="260"/>
      <c r="CJ72" s="260"/>
      <c r="CK72" s="260"/>
      <c r="CL72" s="260"/>
      <c r="CM72" s="260"/>
      <c r="CN72" s="260"/>
      <c r="CO72" s="260"/>
      <c r="CP72" s="260"/>
      <c r="CQ72" s="260"/>
      <c r="CR72" s="260"/>
      <c r="CS72" s="260"/>
      <c r="CT72" s="260"/>
      <c r="CU72" s="260"/>
      <c r="CV72" s="260"/>
      <c r="CW72" s="260"/>
      <c r="CX72" s="269"/>
      <c r="CY72" s="269"/>
      <c r="CZ72" s="269"/>
      <c r="DA72" s="269"/>
      <c r="DB72" s="269"/>
      <c r="DC72" s="269"/>
      <c r="DD72" s="269"/>
      <c r="DE72" s="269"/>
      <c r="DF72" s="269"/>
      <c r="DG72" s="269"/>
      <c r="DH72" s="269"/>
      <c r="DI72" s="269"/>
      <c r="DJ72" s="270"/>
    </row>
    <row r="73" spans="1:116" ht="13.15" customHeight="1">
      <c r="A73" s="262" t="s">
        <v>58</v>
      </c>
      <c r="B73" s="263"/>
      <c r="C73" s="263"/>
      <c r="D73" s="263"/>
      <c r="E73" s="263"/>
      <c r="F73" s="263"/>
      <c r="G73" s="263"/>
      <c r="H73" s="263"/>
      <c r="I73" s="263"/>
      <c r="J73" s="263"/>
      <c r="K73" s="263"/>
      <c r="L73" s="263"/>
      <c r="M73" s="263"/>
      <c r="N73" s="263"/>
      <c r="O73" s="263"/>
      <c r="P73" s="263"/>
      <c r="Q73" s="263"/>
      <c r="R73" s="263"/>
      <c r="S73" s="263"/>
      <c r="T73" s="263"/>
      <c r="U73" s="263"/>
      <c r="V73" s="263"/>
      <c r="W73" s="263"/>
      <c r="X73" s="263"/>
      <c r="Y73" s="263"/>
      <c r="Z73" s="263"/>
      <c r="AA73" s="263"/>
      <c r="AB73" s="263"/>
      <c r="AC73" s="263"/>
      <c r="AD73" s="263"/>
      <c r="AE73" s="263"/>
      <c r="AF73" s="263"/>
      <c r="AG73" s="263"/>
      <c r="AH73" s="263"/>
      <c r="AI73" s="263"/>
      <c r="AJ73" s="263"/>
      <c r="AK73" s="263"/>
      <c r="AL73" s="263"/>
      <c r="AM73" s="263"/>
      <c r="AN73" s="263"/>
      <c r="AO73" s="263"/>
      <c r="AP73" s="263"/>
      <c r="AQ73" s="263"/>
      <c r="AR73" s="263"/>
      <c r="AS73" s="263"/>
      <c r="AT73" s="263"/>
      <c r="AU73" s="263"/>
      <c r="AV73" s="263"/>
      <c r="AW73" s="263"/>
      <c r="AX73" s="263"/>
      <c r="AY73" s="263"/>
      <c r="AZ73" s="263"/>
      <c r="BA73" s="263"/>
      <c r="BB73" s="263"/>
      <c r="BC73" s="263"/>
      <c r="BD73" s="263"/>
      <c r="BE73" s="264"/>
      <c r="BF73" s="147" t="s">
        <v>59</v>
      </c>
      <c r="BG73" s="161"/>
      <c r="BH73" s="154"/>
      <c r="BI73" s="145"/>
      <c r="BJ73" s="154" t="s">
        <v>43</v>
      </c>
      <c r="BK73" s="268">
        <f>BK75</f>
        <v>16557114.869999999</v>
      </c>
      <c r="BL73" s="268"/>
      <c r="BM73" s="268"/>
      <c r="BN73" s="268"/>
      <c r="BO73" s="268"/>
      <c r="BP73" s="268"/>
      <c r="BQ73" s="268"/>
      <c r="BR73" s="268"/>
      <c r="BS73" s="268"/>
      <c r="BT73" s="268"/>
      <c r="BU73" s="268"/>
      <c r="BV73" s="268"/>
      <c r="BW73" s="268"/>
      <c r="BX73" s="268">
        <f>BX75</f>
        <v>5368877.2400000002</v>
      </c>
      <c r="BY73" s="268"/>
      <c r="BZ73" s="268"/>
      <c r="CA73" s="268"/>
      <c r="CB73" s="268"/>
      <c r="CC73" s="268"/>
      <c r="CD73" s="268"/>
      <c r="CE73" s="268"/>
      <c r="CF73" s="268"/>
      <c r="CG73" s="268"/>
      <c r="CH73" s="268"/>
      <c r="CI73" s="268"/>
      <c r="CJ73" s="268"/>
      <c r="CK73" s="268">
        <f>CK75</f>
        <v>5368877.2400000002</v>
      </c>
      <c r="CL73" s="268"/>
      <c r="CM73" s="268"/>
      <c r="CN73" s="268"/>
      <c r="CO73" s="268"/>
      <c r="CP73" s="268"/>
      <c r="CQ73" s="268"/>
      <c r="CR73" s="268"/>
      <c r="CS73" s="268"/>
      <c r="CT73" s="268"/>
      <c r="CU73" s="268"/>
      <c r="CV73" s="268"/>
      <c r="CW73" s="268"/>
      <c r="CX73" s="260"/>
      <c r="CY73" s="260"/>
      <c r="CZ73" s="260"/>
      <c r="DA73" s="260"/>
      <c r="DB73" s="260"/>
      <c r="DC73" s="260"/>
      <c r="DD73" s="260"/>
      <c r="DE73" s="260"/>
      <c r="DF73" s="260"/>
      <c r="DG73" s="260"/>
      <c r="DH73" s="260"/>
      <c r="DI73" s="260"/>
      <c r="DJ73" s="271"/>
      <c r="DL73" s="211"/>
    </row>
    <row r="74" spans="1:116" ht="13.15" customHeight="1">
      <c r="A74" s="257" t="s">
        <v>48</v>
      </c>
      <c r="B74" s="258"/>
      <c r="C74" s="258"/>
      <c r="D74" s="258"/>
      <c r="E74" s="258"/>
      <c r="F74" s="258"/>
      <c r="G74" s="258"/>
      <c r="H74" s="258"/>
      <c r="I74" s="258"/>
      <c r="J74" s="258"/>
      <c r="K74" s="258"/>
      <c r="L74" s="258"/>
      <c r="M74" s="258"/>
      <c r="N74" s="258"/>
      <c r="O74" s="258"/>
      <c r="P74" s="258"/>
      <c r="Q74" s="258"/>
      <c r="R74" s="258"/>
      <c r="S74" s="258"/>
      <c r="T74" s="258"/>
      <c r="U74" s="258"/>
      <c r="V74" s="258"/>
      <c r="W74" s="258"/>
      <c r="X74" s="258"/>
      <c r="Y74" s="258"/>
      <c r="Z74" s="258"/>
      <c r="AA74" s="258"/>
      <c r="AB74" s="258"/>
      <c r="AC74" s="258"/>
      <c r="AD74" s="258"/>
      <c r="AE74" s="258"/>
      <c r="AF74" s="258"/>
      <c r="AG74" s="258"/>
      <c r="AH74" s="258"/>
      <c r="AI74" s="258"/>
      <c r="AJ74" s="258"/>
      <c r="AK74" s="258"/>
      <c r="AL74" s="258"/>
      <c r="AM74" s="258"/>
      <c r="AN74" s="258"/>
      <c r="AO74" s="258"/>
      <c r="AP74" s="258"/>
      <c r="AQ74" s="258"/>
      <c r="AR74" s="258"/>
      <c r="AS74" s="258"/>
      <c r="AT74" s="258"/>
      <c r="AU74" s="258"/>
      <c r="AV74" s="258"/>
      <c r="AW74" s="258"/>
      <c r="AX74" s="258"/>
      <c r="AY74" s="258"/>
      <c r="AZ74" s="258"/>
      <c r="BA74" s="258"/>
      <c r="BB74" s="258"/>
      <c r="BC74" s="258"/>
      <c r="BD74" s="258"/>
      <c r="BE74" s="259"/>
      <c r="BF74" s="146" t="s">
        <v>60</v>
      </c>
      <c r="BG74" s="160"/>
      <c r="BH74" s="150"/>
      <c r="BI74" s="150"/>
      <c r="BJ74" s="150"/>
      <c r="BK74" s="260"/>
      <c r="BL74" s="260"/>
      <c r="BM74" s="260"/>
      <c r="BN74" s="260"/>
      <c r="BO74" s="260"/>
      <c r="BP74" s="260"/>
      <c r="BQ74" s="260"/>
      <c r="BR74" s="260"/>
      <c r="BS74" s="260"/>
      <c r="BT74" s="260"/>
      <c r="BU74" s="260"/>
      <c r="BV74" s="260"/>
      <c r="BW74" s="260"/>
      <c r="BX74" s="260"/>
      <c r="BY74" s="260"/>
      <c r="BZ74" s="260"/>
      <c r="CA74" s="260"/>
      <c r="CB74" s="260"/>
      <c r="CC74" s="260"/>
      <c r="CD74" s="260"/>
      <c r="CE74" s="260"/>
      <c r="CF74" s="260"/>
      <c r="CG74" s="260"/>
      <c r="CH74" s="260"/>
      <c r="CI74" s="260"/>
      <c r="CJ74" s="260"/>
      <c r="CK74" s="260"/>
      <c r="CL74" s="260"/>
      <c r="CM74" s="260"/>
      <c r="CN74" s="260"/>
      <c r="CO74" s="260"/>
      <c r="CP74" s="260"/>
      <c r="CQ74" s="260"/>
      <c r="CR74" s="260"/>
      <c r="CS74" s="260"/>
      <c r="CT74" s="260"/>
      <c r="CU74" s="260"/>
      <c r="CV74" s="260"/>
      <c r="CW74" s="260"/>
      <c r="CX74" s="269"/>
      <c r="CY74" s="269"/>
      <c r="CZ74" s="269"/>
      <c r="DA74" s="269"/>
      <c r="DB74" s="269"/>
      <c r="DC74" s="269"/>
      <c r="DD74" s="269"/>
      <c r="DE74" s="269"/>
      <c r="DF74" s="269"/>
      <c r="DG74" s="269"/>
      <c r="DH74" s="269"/>
      <c r="DI74" s="269"/>
      <c r="DJ74" s="270"/>
    </row>
    <row r="75" spans="1:116" ht="13.15" customHeight="1">
      <c r="A75" s="257" t="s">
        <v>171</v>
      </c>
      <c r="B75" s="258"/>
      <c r="C75" s="258"/>
      <c r="D75" s="258"/>
      <c r="E75" s="258"/>
      <c r="F75" s="258"/>
      <c r="G75" s="258"/>
      <c r="H75" s="258"/>
      <c r="I75" s="258"/>
      <c r="J75" s="258"/>
      <c r="K75" s="258"/>
      <c r="L75" s="258"/>
      <c r="M75" s="258"/>
      <c r="N75" s="258"/>
      <c r="O75" s="258"/>
      <c r="P75" s="258"/>
      <c r="Q75" s="258"/>
      <c r="R75" s="258"/>
      <c r="S75" s="258"/>
      <c r="T75" s="258"/>
      <c r="U75" s="258"/>
      <c r="V75" s="258"/>
      <c r="W75" s="258"/>
      <c r="X75" s="258"/>
      <c r="Y75" s="258"/>
      <c r="Z75" s="258"/>
      <c r="AA75" s="258"/>
      <c r="AB75" s="258"/>
      <c r="AC75" s="258"/>
      <c r="AD75" s="258"/>
      <c r="AE75" s="258"/>
      <c r="AF75" s="258"/>
      <c r="AG75" s="258"/>
      <c r="AH75" s="258"/>
      <c r="AI75" s="258"/>
      <c r="AJ75" s="258"/>
      <c r="AK75" s="258"/>
      <c r="AL75" s="258"/>
      <c r="AM75" s="258"/>
      <c r="AN75" s="258"/>
      <c r="AO75" s="258"/>
      <c r="AP75" s="258"/>
      <c r="AQ75" s="258"/>
      <c r="AR75" s="258"/>
      <c r="AS75" s="258"/>
      <c r="AT75" s="258"/>
      <c r="AU75" s="258"/>
      <c r="AV75" s="258"/>
      <c r="AW75" s="258"/>
      <c r="AX75" s="258"/>
      <c r="AY75" s="258"/>
      <c r="AZ75" s="258"/>
      <c r="BA75" s="258"/>
      <c r="BB75" s="258"/>
      <c r="BC75" s="258"/>
      <c r="BD75" s="258"/>
      <c r="BE75" s="259"/>
      <c r="BF75" s="144" t="s">
        <v>623</v>
      </c>
      <c r="BG75" s="159" t="s">
        <v>630</v>
      </c>
      <c r="BH75" s="150"/>
      <c r="BI75" s="145"/>
      <c r="BJ75" s="150" t="s">
        <v>631</v>
      </c>
      <c r="BK75" s="260">
        <f>SUM(BK76:BW97)</f>
        <v>16557114.869999999</v>
      </c>
      <c r="BL75" s="260"/>
      <c r="BM75" s="260"/>
      <c r="BN75" s="260"/>
      <c r="BO75" s="260"/>
      <c r="BP75" s="260"/>
      <c r="BQ75" s="260"/>
      <c r="BR75" s="260"/>
      <c r="BS75" s="260"/>
      <c r="BT75" s="260"/>
      <c r="BU75" s="260"/>
      <c r="BV75" s="260"/>
      <c r="BW75" s="260"/>
      <c r="BX75" s="260">
        <f>SUM(BX76:CJ97)</f>
        <v>5368877.2400000002</v>
      </c>
      <c r="BY75" s="260"/>
      <c r="BZ75" s="260"/>
      <c r="CA75" s="260"/>
      <c r="CB75" s="260"/>
      <c r="CC75" s="260"/>
      <c r="CD75" s="260"/>
      <c r="CE75" s="260"/>
      <c r="CF75" s="260"/>
      <c r="CG75" s="260"/>
      <c r="CH75" s="260"/>
      <c r="CI75" s="260"/>
      <c r="CJ75" s="260"/>
      <c r="CK75" s="260">
        <f>SUM(CK76:CX97)</f>
        <v>5368877.2400000002</v>
      </c>
      <c r="CL75" s="260"/>
      <c r="CM75" s="260"/>
      <c r="CN75" s="260"/>
      <c r="CO75" s="260"/>
      <c r="CP75" s="260"/>
      <c r="CQ75" s="260"/>
      <c r="CR75" s="260"/>
      <c r="CS75" s="260"/>
      <c r="CT75" s="260"/>
      <c r="CU75" s="260"/>
      <c r="CV75" s="260"/>
      <c r="CW75" s="260"/>
      <c r="CX75" s="269"/>
      <c r="CY75" s="269"/>
      <c r="CZ75" s="269"/>
      <c r="DA75" s="269"/>
      <c r="DB75" s="269"/>
      <c r="DC75" s="269"/>
      <c r="DD75" s="269"/>
      <c r="DE75" s="269"/>
      <c r="DF75" s="269"/>
      <c r="DG75" s="269"/>
      <c r="DH75" s="269"/>
      <c r="DI75" s="269"/>
      <c r="DJ75" s="270"/>
    </row>
    <row r="76" spans="1:116" ht="13.15" customHeight="1">
      <c r="A76" s="257" t="s">
        <v>85</v>
      </c>
      <c r="B76" s="258"/>
      <c r="C76" s="258"/>
      <c r="D76" s="258"/>
      <c r="E76" s="258"/>
      <c r="F76" s="258"/>
      <c r="G76" s="258"/>
      <c r="H76" s="258"/>
      <c r="I76" s="258"/>
      <c r="J76" s="258"/>
      <c r="K76" s="258"/>
      <c r="L76" s="258"/>
      <c r="M76" s="258"/>
      <c r="N76" s="258"/>
      <c r="O76" s="258"/>
      <c r="P76" s="258"/>
      <c r="Q76" s="258"/>
      <c r="R76" s="258"/>
      <c r="S76" s="258"/>
      <c r="T76" s="258"/>
      <c r="U76" s="258"/>
      <c r="V76" s="258"/>
      <c r="W76" s="258"/>
      <c r="X76" s="258"/>
      <c r="Y76" s="258"/>
      <c r="Z76" s="258"/>
      <c r="AA76" s="258"/>
      <c r="AB76" s="258"/>
      <c r="AC76" s="258"/>
      <c r="AD76" s="258"/>
      <c r="AE76" s="258"/>
      <c r="AF76" s="258"/>
      <c r="AG76" s="258"/>
      <c r="AH76" s="258"/>
      <c r="AI76" s="258"/>
      <c r="AJ76" s="258"/>
      <c r="AK76" s="258"/>
      <c r="AL76" s="258"/>
      <c r="AM76" s="258"/>
      <c r="AN76" s="258"/>
      <c r="AO76" s="258"/>
      <c r="AP76" s="258"/>
      <c r="AQ76" s="258"/>
      <c r="AR76" s="258"/>
      <c r="AS76" s="258"/>
      <c r="AT76" s="258"/>
      <c r="AU76" s="258"/>
      <c r="AV76" s="258"/>
      <c r="AW76" s="258"/>
      <c r="AX76" s="258"/>
      <c r="AY76" s="258"/>
      <c r="AZ76" s="258"/>
      <c r="BA76" s="258"/>
      <c r="BB76" s="258"/>
      <c r="BC76" s="258"/>
      <c r="BD76" s="258"/>
      <c r="BE76" s="259"/>
      <c r="BF76" s="144"/>
      <c r="BG76" s="159"/>
      <c r="BH76" s="150"/>
      <c r="BI76" s="150"/>
      <c r="BJ76" s="150"/>
      <c r="BK76" s="260"/>
      <c r="BL76" s="260"/>
      <c r="BM76" s="260"/>
      <c r="BN76" s="260"/>
      <c r="BO76" s="260"/>
      <c r="BP76" s="260"/>
      <c r="BQ76" s="260"/>
      <c r="BR76" s="260"/>
      <c r="BS76" s="260"/>
      <c r="BT76" s="260"/>
      <c r="BU76" s="260"/>
      <c r="BV76" s="260"/>
      <c r="BW76" s="260"/>
      <c r="BX76" s="260"/>
      <c r="BY76" s="260"/>
      <c r="BZ76" s="260"/>
      <c r="CA76" s="260"/>
      <c r="CB76" s="260"/>
      <c r="CC76" s="260"/>
      <c r="CD76" s="260"/>
      <c r="CE76" s="260"/>
      <c r="CF76" s="260"/>
      <c r="CG76" s="260"/>
      <c r="CH76" s="260"/>
      <c r="CI76" s="260"/>
      <c r="CJ76" s="260"/>
      <c r="CK76" s="260"/>
      <c r="CL76" s="260"/>
      <c r="CM76" s="260"/>
      <c r="CN76" s="260"/>
      <c r="CO76" s="260"/>
      <c r="CP76" s="260"/>
      <c r="CQ76" s="260"/>
      <c r="CR76" s="260"/>
      <c r="CS76" s="260"/>
      <c r="CT76" s="260"/>
      <c r="CU76" s="260"/>
      <c r="CV76" s="260"/>
      <c r="CW76" s="260"/>
      <c r="CX76" s="269"/>
      <c r="CY76" s="269"/>
      <c r="CZ76" s="269"/>
      <c r="DA76" s="269"/>
      <c r="DB76" s="269"/>
      <c r="DC76" s="269"/>
      <c r="DD76" s="269"/>
      <c r="DE76" s="269"/>
      <c r="DF76" s="269"/>
      <c r="DG76" s="269"/>
      <c r="DH76" s="269"/>
      <c r="DI76" s="269"/>
      <c r="DJ76" s="270"/>
    </row>
    <row r="77" spans="1:116" ht="24.75" customHeight="1">
      <c r="A77" s="254" t="s">
        <v>710</v>
      </c>
      <c r="B77" s="255"/>
      <c r="C77" s="255"/>
      <c r="D77" s="255"/>
      <c r="E77" s="255"/>
      <c r="F77" s="255"/>
      <c r="G77" s="255"/>
      <c r="H77" s="255"/>
      <c r="I77" s="255"/>
      <c r="J77" s="255"/>
      <c r="K77" s="255"/>
      <c r="L77" s="255"/>
      <c r="M77" s="255"/>
      <c r="N77" s="255"/>
      <c r="O77" s="255"/>
      <c r="P77" s="255"/>
      <c r="Q77" s="255"/>
      <c r="R77" s="255"/>
      <c r="S77" s="255"/>
      <c r="T77" s="255"/>
      <c r="U77" s="255"/>
      <c r="V77" s="255"/>
      <c r="W77" s="255"/>
      <c r="X77" s="255"/>
      <c r="Y77" s="255"/>
      <c r="Z77" s="255"/>
      <c r="AA77" s="255"/>
      <c r="AB77" s="255"/>
      <c r="AC77" s="255"/>
      <c r="AD77" s="255"/>
      <c r="AE77" s="255"/>
      <c r="AF77" s="255"/>
      <c r="AG77" s="255"/>
      <c r="AH77" s="255"/>
      <c r="AI77" s="255"/>
      <c r="AJ77" s="255"/>
      <c r="AK77" s="255"/>
      <c r="AL77" s="255"/>
      <c r="AM77" s="255"/>
      <c r="AN77" s="255"/>
      <c r="AO77" s="255"/>
      <c r="AP77" s="255"/>
      <c r="AQ77" s="255"/>
      <c r="AR77" s="255"/>
      <c r="AS77" s="255"/>
      <c r="AT77" s="255"/>
      <c r="AU77" s="255"/>
      <c r="AV77" s="255"/>
      <c r="AW77" s="255"/>
      <c r="AX77" s="255"/>
      <c r="AY77" s="255"/>
      <c r="AZ77" s="255"/>
      <c r="BA77" s="255"/>
      <c r="BB77" s="255"/>
      <c r="BC77" s="255"/>
      <c r="BD77" s="255"/>
      <c r="BE77" s="256"/>
      <c r="BF77" s="144" t="s">
        <v>624</v>
      </c>
      <c r="BG77" s="159" t="s">
        <v>630</v>
      </c>
      <c r="BH77" s="150" t="s">
        <v>853</v>
      </c>
      <c r="BI77" s="150" t="s">
        <v>569</v>
      </c>
      <c r="BJ77" s="150" t="s">
        <v>631</v>
      </c>
      <c r="BK77" s="261">
        <v>1702337</v>
      </c>
      <c r="BL77" s="261"/>
      <c r="BM77" s="261"/>
      <c r="BN77" s="261"/>
      <c r="BO77" s="261"/>
      <c r="BP77" s="261"/>
      <c r="BQ77" s="261"/>
      <c r="BR77" s="261"/>
      <c r="BS77" s="261"/>
      <c r="BT77" s="261"/>
      <c r="BU77" s="261"/>
      <c r="BV77" s="261"/>
      <c r="BW77" s="261"/>
      <c r="BX77" s="260">
        <v>0</v>
      </c>
      <c r="BY77" s="260"/>
      <c r="BZ77" s="260"/>
      <c r="CA77" s="260"/>
      <c r="CB77" s="260"/>
      <c r="CC77" s="260"/>
      <c r="CD77" s="260"/>
      <c r="CE77" s="260"/>
      <c r="CF77" s="260"/>
      <c r="CG77" s="260"/>
      <c r="CH77" s="260"/>
      <c r="CI77" s="260"/>
      <c r="CJ77" s="260"/>
      <c r="CK77" s="260">
        <v>0</v>
      </c>
      <c r="CL77" s="260"/>
      <c r="CM77" s="260"/>
      <c r="CN77" s="260"/>
      <c r="CO77" s="260"/>
      <c r="CP77" s="260"/>
      <c r="CQ77" s="260"/>
      <c r="CR77" s="260"/>
      <c r="CS77" s="260"/>
      <c r="CT77" s="260"/>
      <c r="CU77" s="260"/>
      <c r="CV77" s="260"/>
      <c r="CW77" s="260"/>
      <c r="CX77" s="269"/>
      <c r="CY77" s="269"/>
      <c r="CZ77" s="269"/>
      <c r="DA77" s="269"/>
      <c r="DB77" s="269"/>
      <c r="DC77" s="269"/>
      <c r="DD77" s="269"/>
      <c r="DE77" s="269"/>
      <c r="DF77" s="269"/>
      <c r="DG77" s="269"/>
      <c r="DH77" s="269"/>
      <c r="DI77" s="269"/>
      <c r="DJ77" s="270"/>
    </row>
    <row r="78" spans="1:116" ht="22.5" customHeight="1">
      <c r="A78" s="254" t="s">
        <v>711</v>
      </c>
      <c r="B78" s="255"/>
      <c r="C78" s="255"/>
      <c r="D78" s="255"/>
      <c r="E78" s="255"/>
      <c r="F78" s="255"/>
      <c r="G78" s="255"/>
      <c r="H78" s="255"/>
      <c r="I78" s="255"/>
      <c r="J78" s="255"/>
      <c r="K78" s="255"/>
      <c r="L78" s="255"/>
      <c r="M78" s="255"/>
      <c r="N78" s="255"/>
      <c r="O78" s="255"/>
      <c r="P78" s="255"/>
      <c r="Q78" s="255"/>
      <c r="R78" s="255"/>
      <c r="S78" s="255"/>
      <c r="T78" s="255"/>
      <c r="U78" s="255"/>
      <c r="V78" s="255"/>
      <c r="W78" s="255"/>
      <c r="X78" s="255"/>
      <c r="Y78" s="255"/>
      <c r="Z78" s="255"/>
      <c r="AA78" s="255"/>
      <c r="AB78" s="255"/>
      <c r="AC78" s="255"/>
      <c r="AD78" s="255"/>
      <c r="AE78" s="255"/>
      <c r="AF78" s="255"/>
      <c r="AG78" s="255"/>
      <c r="AH78" s="255"/>
      <c r="AI78" s="255"/>
      <c r="AJ78" s="255"/>
      <c r="AK78" s="255"/>
      <c r="AL78" s="255"/>
      <c r="AM78" s="255"/>
      <c r="AN78" s="255"/>
      <c r="AO78" s="255"/>
      <c r="AP78" s="255"/>
      <c r="AQ78" s="255"/>
      <c r="AR78" s="255"/>
      <c r="AS78" s="255"/>
      <c r="AT78" s="255"/>
      <c r="AU78" s="255"/>
      <c r="AV78" s="255"/>
      <c r="AW78" s="255"/>
      <c r="AX78" s="255"/>
      <c r="AY78" s="255"/>
      <c r="AZ78" s="255"/>
      <c r="BA78" s="255"/>
      <c r="BB78" s="255"/>
      <c r="BC78" s="255"/>
      <c r="BD78" s="255"/>
      <c r="BE78" s="256"/>
      <c r="BF78" s="144" t="s">
        <v>625</v>
      </c>
      <c r="BG78" s="159" t="s">
        <v>630</v>
      </c>
      <c r="BH78" s="150" t="s">
        <v>712</v>
      </c>
      <c r="BI78" s="150" t="s">
        <v>566</v>
      </c>
      <c r="BJ78" s="150" t="s">
        <v>631</v>
      </c>
      <c r="BK78" s="261">
        <v>93232</v>
      </c>
      <c r="BL78" s="261"/>
      <c r="BM78" s="261"/>
      <c r="BN78" s="261"/>
      <c r="BO78" s="261"/>
      <c r="BP78" s="261"/>
      <c r="BQ78" s="261"/>
      <c r="BR78" s="261"/>
      <c r="BS78" s="261"/>
      <c r="BT78" s="261"/>
      <c r="BU78" s="261"/>
      <c r="BV78" s="261"/>
      <c r="BW78" s="261"/>
      <c r="BX78" s="260">
        <v>0</v>
      </c>
      <c r="BY78" s="260"/>
      <c r="BZ78" s="260"/>
      <c r="CA78" s="260"/>
      <c r="CB78" s="260"/>
      <c r="CC78" s="260"/>
      <c r="CD78" s="260"/>
      <c r="CE78" s="260"/>
      <c r="CF78" s="260"/>
      <c r="CG78" s="260"/>
      <c r="CH78" s="260"/>
      <c r="CI78" s="260"/>
      <c r="CJ78" s="260"/>
      <c r="CK78" s="260">
        <v>0</v>
      </c>
      <c r="CL78" s="260"/>
      <c r="CM78" s="260"/>
      <c r="CN78" s="260"/>
      <c r="CO78" s="260"/>
      <c r="CP78" s="260"/>
      <c r="CQ78" s="260"/>
      <c r="CR78" s="260"/>
      <c r="CS78" s="260"/>
      <c r="CT78" s="260"/>
      <c r="CU78" s="260"/>
      <c r="CV78" s="260"/>
      <c r="CW78" s="260"/>
      <c r="CX78" s="269"/>
      <c r="CY78" s="269"/>
      <c r="CZ78" s="269"/>
      <c r="DA78" s="269"/>
      <c r="DB78" s="269"/>
      <c r="DC78" s="269"/>
      <c r="DD78" s="269"/>
      <c r="DE78" s="269"/>
      <c r="DF78" s="269"/>
      <c r="DG78" s="269"/>
      <c r="DH78" s="269"/>
      <c r="DI78" s="269"/>
      <c r="DJ78" s="270"/>
    </row>
    <row r="79" spans="1:116" ht="23.25" customHeight="1">
      <c r="A79" s="254" t="s">
        <v>713</v>
      </c>
      <c r="B79" s="255"/>
      <c r="C79" s="255"/>
      <c r="D79" s="255"/>
      <c r="E79" s="255"/>
      <c r="F79" s="255"/>
      <c r="G79" s="255"/>
      <c r="H79" s="255"/>
      <c r="I79" s="255"/>
      <c r="J79" s="255"/>
      <c r="K79" s="255"/>
      <c r="L79" s="255"/>
      <c r="M79" s="255"/>
      <c r="N79" s="255"/>
      <c r="O79" s="255"/>
      <c r="P79" s="255"/>
      <c r="Q79" s="255"/>
      <c r="R79" s="255"/>
      <c r="S79" s="255"/>
      <c r="T79" s="255"/>
      <c r="U79" s="255"/>
      <c r="V79" s="255"/>
      <c r="W79" s="255"/>
      <c r="X79" s="255"/>
      <c r="Y79" s="255"/>
      <c r="Z79" s="255"/>
      <c r="AA79" s="255"/>
      <c r="AB79" s="255"/>
      <c r="AC79" s="255"/>
      <c r="AD79" s="255"/>
      <c r="AE79" s="255"/>
      <c r="AF79" s="255"/>
      <c r="AG79" s="255"/>
      <c r="AH79" s="255"/>
      <c r="AI79" s="255"/>
      <c r="AJ79" s="255"/>
      <c r="AK79" s="255"/>
      <c r="AL79" s="255"/>
      <c r="AM79" s="255"/>
      <c r="AN79" s="255"/>
      <c r="AO79" s="255"/>
      <c r="AP79" s="255"/>
      <c r="AQ79" s="255"/>
      <c r="AR79" s="255"/>
      <c r="AS79" s="255"/>
      <c r="AT79" s="255"/>
      <c r="AU79" s="255"/>
      <c r="AV79" s="255"/>
      <c r="AW79" s="255"/>
      <c r="AX79" s="255"/>
      <c r="AY79" s="255"/>
      <c r="AZ79" s="255"/>
      <c r="BA79" s="255"/>
      <c r="BB79" s="255"/>
      <c r="BC79" s="255"/>
      <c r="BD79" s="255"/>
      <c r="BE79" s="256"/>
      <c r="BF79" s="144" t="s">
        <v>626</v>
      </c>
      <c r="BG79" s="159" t="s">
        <v>630</v>
      </c>
      <c r="BH79" s="150" t="s">
        <v>712</v>
      </c>
      <c r="BI79" s="150" t="s">
        <v>567</v>
      </c>
      <c r="BJ79" s="150" t="s">
        <v>631</v>
      </c>
      <c r="BK79" s="261">
        <v>19096</v>
      </c>
      <c r="BL79" s="261"/>
      <c r="BM79" s="261"/>
      <c r="BN79" s="261"/>
      <c r="BO79" s="261"/>
      <c r="BP79" s="261"/>
      <c r="BQ79" s="261"/>
      <c r="BR79" s="261"/>
      <c r="BS79" s="261"/>
      <c r="BT79" s="261"/>
      <c r="BU79" s="261"/>
      <c r="BV79" s="261"/>
      <c r="BW79" s="261"/>
      <c r="BX79" s="260">
        <v>0</v>
      </c>
      <c r="BY79" s="260"/>
      <c r="BZ79" s="260"/>
      <c r="CA79" s="260"/>
      <c r="CB79" s="260"/>
      <c r="CC79" s="260"/>
      <c r="CD79" s="260"/>
      <c r="CE79" s="260"/>
      <c r="CF79" s="260"/>
      <c r="CG79" s="260"/>
      <c r="CH79" s="260"/>
      <c r="CI79" s="260"/>
      <c r="CJ79" s="260"/>
      <c r="CK79" s="260">
        <v>0</v>
      </c>
      <c r="CL79" s="260"/>
      <c r="CM79" s="260"/>
      <c r="CN79" s="260"/>
      <c r="CO79" s="260"/>
      <c r="CP79" s="260"/>
      <c r="CQ79" s="260"/>
      <c r="CR79" s="260"/>
      <c r="CS79" s="260"/>
      <c r="CT79" s="260"/>
      <c r="CU79" s="260"/>
      <c r="CV79" s="260"/>
      <c r="CW79" s="260"/>
      <c r="CX79" s="269"/>
      <c r="CY79" s="269"/>
      <c r="CZ79" s="269"/>
      <c r="DA79" s="269"/>
      <c r="DB79" s="269"/>
      <c r="DC79" s="269"/>
      <c r="DD79" s="269"/>
      <c r="DE79" s="269"/>
      <c r="DF79" s="269"/>
      <c r="DG79" s="269"/>
      <c r="DH79" s="269"/>
      <c r="DI79" s="269"/>
      <c r="DJ79" s="270"/>
    </row>
    <row r="80" spans="1:116" ht="24" hidden="1" customHeight="1">
      <c r="A80" s="254" t="s">
        <v>916</v>
      </c>
      <c r="B80" s="255"/>
      <c r="C80" s="255"/>
      <c r="D80" s="255"/>
      <c r="E80" s="255"/>
      <c r="F80" s="255"/>
      <c r="G80" s="255"/>
      <c r="H80" s="255"/>
      <c r="I80" s="255"/>
      <c r="J80" s="255"/>
      <c r="K80" s="255"/>
      <c r="L80" s="255"/>
      <c r="M80" s="255"/>
      <c r="N80" s="255"/>
      <c r="O80" s="255"/>
      <c r="P80" s="255"/>
      <c r="Q80" s="255"/>
      <c r="R80" s="255"/>
      <c r="S80" s="255"/>
      <c r="T80" s="255"/>
      <c r="U80" s="255"/>
      <c r="V80" s="255"/>
      <c r="W80" s="255"/>
      <c r="X80" s="255"/>
      <c r="Y80" s="255"/>
      <c r="Z80" s="255"/>
      <c r="AA80" s="255"/>
      <c r="AB80" s="255"/>
      <c r="AC80" s="255"/>
      <c r="AD80" s="255"/>
      <c r="AE80" s="255"/>
      <c r="AF80" s="255"/>
      <c r="AG80" s="255"/>
      <c r="AH80" s="255"/>
      <c r="AI80" s="255"/>
      <c r="AJ80" s="255"/>
      <c r="AK80" s="255"/>
      <c r="AL80" s="255"/>
      <c r="AM80" s="255"/>
      <c r="AN80" s="255"/>
      <c r="AO80" s="255"/>
      <c r="AP80" s="255"/>
      <c r="AQ80" s="255"/>
      <c r="AR80" s="255"/>
      <c r="AS80" s="255"/>
      <c r="AT80" s="255"/>
      <c r="AU80" s="255"/>
      <c r="AV80" s="255"/>
      <c r="AW80" s="255"/>
      <c r="AX80" s="255"/>
      <c r="AY80" s="255"/>
      <c r="AZ80" s="255"/>
      <c r="BA80" s="255"/>
      <c r="BB80" s="255"/>
      <c r="BC80" s="255"/>
      <c r="BD80" s="255"/>
      <c r="BE80" s="256"/>
      <c r="BF80" s="144" t="s">
        <v>627</v>
      </c>
      <c r="BG80" s="159" t="s">
        <v>630</v>
      </c>
      <c r="BH80" s="150" t="s">
        <v>938</v>
      </c>
      <c r="BI80" s="150" t="s">
        <v>944</v>
      </c>
      <c r="BJ80" s="150" t="s">
        <v>631</v>
      </c>
      <c r="BK80" s="261"/>
      <c r="BL80" s="261"/>
      <c r="BM80" s="261"/>
      <c r="BN80" s="261"/>
      <c r="BO80" s="261"/>
      <c r="BP80" s="261"/>
      <c r="BQ80" s="261"/>
      <c r="BR80" s="261"/>
      <c r="BS80" s="261"/>
      <c r="BT80" s="261"/>
      <c r="BU80" s="261"/>
      <c r="BV80" s="261"/>
      <c r="BW80" s="261"/>
      <c r="BX80" s="260"/>
      <c r="BY80" s="260"/>
      <c r="BZ80" s="260"/>
      <c r="CA80" s="260"/>
      <c r="CB80" s="260"/>
      <c r="CC80" s="260"/>
      <c r="CD80" s="260"/>
      <c r="CE80" s="260"/>
      <c r="CF80" s="260"/>
      <c r="CG80" s="260"/>
      <c r="CH80" s="260"/>
      <c r="CI80" s="260"/>
      <c r="CJ80" s="260"/>
      <c r="CK80" s="260"/>
      <c r="CL80" s="260"/>
      <c r="CM80" s="260"/>
      <c r="CN80" s="260"/>
      <c r="CO80" s="260"/>
      <c r="CP80" s="260"/>
      <c r="CQ80" s="260"/>
      <c r="CR80" s="260"/>
      <c r="CS80" s="260"/>
      <c r="CT80" s="260"/>
      <c r="CU80" s="260"/>
      <c r="CV80" s="260"/>
      <c r="CW80" s="260"/>
      <c r="CX80" s="269"/>
      <c r="CY80" s="269"/>
      <c r="CZ80" s="269"/>
      <c r="DA80" s="269"/>
      <c r="DB80" s="269"/>
      <c r="DC80" s="269"/>
      <c r="DD80" s="269"/>
      <c r="DE80" s="269"/>
      <c r="DF80" s="269"/>
      <c r="DG80" s="269"/>
      <c r="DH80" s="269"/>
      <c r="DI80" s="269"/>
      <c r="DJ80" s="270"/>
    </row>
    <row r="81" spans="1:114" ht="13.15" hidden="1" customHeight="1">
      <c r="A81" s="399" t="s">
        <v>915</v>
      </c>
      <c r="B81" s="400"/>
      <c r="C81" s="400"/>
      <c r="D81" s="400"/>
      <c r="E81" s="400"/>
      <c r="F81" s="400"/>
      <c r="G81" s="400"/>
      <c r="H81" s="400"/>
      <c r="I81" s="400"/>
      <c r="J81" s="400"/>
      <c r="K81" s="400"/>
      <c r="L81" s="400"/>
      <c r="M81" s="400"/>
      <c r="N81" s="400"/>
      <c r="O81" s="400"/>
      <c r="P81" s="400"/>
      <c r="Q81" s="400"/>
      <c r="R81" s="400"/>
      <c r="S81" s="400"/>
      <c r="T81" s="400"/>
      <c r="U81" s="400"/>
      <c r="V81" s="400"/>
      <c r="W81" s="400"/>
      <c r="X81" s="400"/>
      <c r="Y81" s="400"/>
      <c r="Z81" s="400"/>
      <c r="AA81" s="400"/>
      <c r="AB81" s="400"/>
      <c r="AC81" s="400"/>
      <c r="AD81" s="400"/>
      <c r="AE81" s="400"/>
      <c r="AF81" s="400"/>
      <c r="AG81" s="400"/>
      <c r="AH81" s="400"/>
      <c r="AI81" s="400"/>
      <c r="AJ81" s="400"/>
      <c r="AK81" s="400"/>
      <c r="AL81" s="400"/>
      <c r="AM81" s="400"/>
      <c r="AN81" s="400"/>
      <c r="AO81" s="400"/>
      <c r="AP81" s="400"/>
      <c r="AQ81" s="400"/>
      <c r="AR81" s="400"/>
      <c r="AS81" s="400"/>
      <c r="AT81" s="400"/>
      <c r="AU81" s="400"/>
      <c r="AV81" s="400"/>
      <c r="AW81" s="400"/>
      <c r="AX81" s="400"/>
      <c r="AY81" s="400"/>
      <c r="AZ81" s="400"/>
      <c r="BA81" s="400"/>
      <c r="BB81" s="400"/>
      <c r="BC81" s="400"/>
      <c r="BD81" s="400"/>
      <c r="BE81" s="401"/>
      <c r="BF81" s="144" t="s">
        <v>628</v>
      </c>
      <c r="BG81" s="159" t="s">
        <v>630</v>
      </c>
      <c r="BH81" s="150" t="s">
        <v>938</v>
      </c>
      <c r="BI81" s="150" t="s">
        <v>945</v>
      </c>
      <c r="BJ81" s="150" t="s">
        <v>631</v>
      </c>
      <c r="BK81" s="261"/>
      <c r="BL81" s="261"/>
      <c r="BM81" s="261"/>
      <c r="BN81" s="261"/>
      <c r="BO81" s="261"/>
      <c r="BP81" s="261"/>
      <c r="BQ81" s="261"/>
      <c r="BR81" s="261"/>
      <c r="BS81" s="261"/>
      <c r="BT81" s="261"/>
      <c r="BU81" s="261"/>
      <c r="BV81" s="261"/>
      <c r="BW81" s="261"/>
      <c r="BX81" s="260"/>
      <c r="BY81" s="260"/>
      <c r="BZ81" s="260"/>
      <c r="CA81" s="260"/>
      <c r="CB81" s="260"/>
      <c r="CC81" s="260"/>
      <c r="CD81" s="260"/>
      <c r="CE81" s="260"/>
      <c r="CF81" s="260"/>
      <c r="CG81" s="260"/>
      <c r="CH81" s="260"/>
      <c r="CI81" s="260"/>
      <c r="CJ81" s="260"/>
      <c r="CK81" s="260"/>
      <c r="CL81" s="260"/>
      <c r="CM81" s="260"/>
      <c r="CN81" s="260"/>
      <c r="CO81" s="260"/>
      <c r="CP81" s="260"/>
      <c r="CQ81" s="260"/>
      <c r="CR81" s="260"/>
      <c r="CS81" s="260"/>
      <c r="CT81" s="260"/>
      <c r="CU81" s="260"/>
      <c r="CV81" s="260"/>
      <c r="CW81" s="260"/>
      <c r="CX81" s="269"/>
      <c r="CY81" s="269"/>
      <c r="CZ81" s="269"/>
      <c r="DA81" s="269"/>
      <c r="DB81" s="269"/>
      <c r="DC81" s="269"/>
      <c r="DD81" s="269"/>
      <c r="DE81" s="269"/>
      <c r="DF81" s="269"/>
      <c r="DG81" s="269"/>
      <c r="DH81" s="269"/>
      <c r="DI81" s="269"/>
      <c r="DJ81" s="270"/>
    </row>
    <row r="82" spans="1:114" ht="24.75" hidden="1" customHeight="1">
      <c r="A82" s="254" t="s">
        <v>939</v>
      </c>
      <c r="B82" s="255"/>
      <c r="C82" s="255"/>
      <c r="D82" s="255"/>
      <c r="E82" s="255"/>
      <c r="F82" s="255"/>
      <c r="G82" s="255"/>
      <c r="H82" s="255"/>
      <c r="I82" s="255"/>
      <c r="J82" s="255"/>
      <c r="K82" s="255"/>
      <c r="L82" s="255"/>
      <c r="M82" s="255"/>
      <c r="N82" s="255"/>
      <c r="O82" s="255"/>
      <c r="P82" s="255"/>
      <c r="Q82" s="255"/>
      <c r="R82" s="255"/>
      <c r="S82" s="255"/>
      <c r="T82" s="255"/>
      <c r="U82" s="255"/>
      <c r="V82" s="255"/>
      <c r="W82" s="255"/>
      <c r="X82" s="255"/>
      <c r="Y82" s="255"/>
      <c r="Z82" s="255"/>
      <c r="AA82" s="255"/>
      <c r="AB82" s="255"/>
      <c r="AC82" s="255"/>
      <c r="AD82" s="255"/>
      <c r="AE82" s="255"/>
      <c r="AF82" s="255"/>
      <c r="AG82" s="255"/>
      <c r="AH82" s="255"/>
      <c r="AI82" s="255"/>
      <c r="AJ82" s="255"/>
      <c r="AK82" s="255"/>
      <c r="AL82" s="255"/>
      <c r="AM82" s="255"/>
      <c r="AN82" s="255"/>
      <c r="AO82" s="255"/>
      <c r="AP82" s="255"/>
      <c r="AQ82" s="255"/>
      <c r="AR82" s="255"/>
      <c r="AS82" s="255"/>
      <c r="AT82" s="255"/>
      <c r="AU82" s="255"/>
      <c r="AV82" s="255"/>
      <c r="AW82" s="255"/>
      <c r="AX82" s="255"/>
      <c r="AY82" s="255"/>
      <c r="AZ82" s="255"/>
      <c r="BA82" s="255"/>
      <c r="BB82" s="255"/>
      <c r="BC82" s="255"/>
      <c r="BD82" s="255"/>
      <c r="BE82" s="256"/>
      <c r="BF82" s="144" t="s">
        <v>629</v>
      </c>
      <c r="BG82" s="159" t="s">
        <v>630</v>
      </c>
      <c r="BH82" s="150" t="s">
        <v>774</v>
      </c>
      <c r="BI82" s="150" t="s">
        <v>896</v>
      </c>
      <c r="BJ82" s="150" t="s">
        <v>631</v>
      </c>
      <c r="BK82" s="261"/>
      <c r="BL82" s="261"/>
      <c r="BM82" s="261"/>
      <c r="BN82" s="261"/>
      <c r="BO82" s="261"/>
      <c r="BP82" s="261"/>
      <c r="BQ82" s="261"/>
      <c r="BR82" s="261"/>
      <c r="BS82" s="261"/>
      <c r="BT82" s="261"/>
      <c r="BU82" s="261"/>
      <c r="BV82" s="261"/>
      <c r="BW82" s="261"/>
      <c r="BX82" s="260"/>
      <c r="BY82" s="260"/>
      <c r="BZ82" s="260"/>
      <c r="CA82" s="260"/>
      <c r="CB82" s="260"/>
      <c r="CC82" s="260"/>
      <c r="CD82" s="260"/>
      <c r="CE82" s="260"/>
      <c r="CF82" s="260"/>
      <c r="CG82" s="260"/>
      <c r="CH82" s="260"/>
      <c r="CI82" s="260"/>
      <c r="CJ82" s="260"/>
      <c r="CK82" s="260"/>
      <c r="CL82" s="260"/>
      <c r="CM82" s="260"/>
      <c r="CN82" s="260"/>
      <c r="CO82" s="260"/>
      <c r="CP82" s="260"/>
      <c r="CQ82" s="260"/>
      <c r="CR82" s="260"/>
      <c r="CS82" s="260"/>
      <c r="CT82" s="260"/>
      <c r="CU82" s="260"/>
      <c r="CV82" s="260"/>
      <c r="CW82" s="260"/>
      <c r="CX82" s="269"/>
      <c r="CY82" s="269"/>
      <c r="CZ82" s="269"/>
      <c r="DA82" s="269"/>
      <c r="DB82" s="269"/>
      <c r="DC82" s="269"/>
      <c r="DD82" s="269"/>
      <c r="DE82" s="269"/>
      <c r="DF82" s="269"/>
      <c r="DG82" s="269"/>
      <c r="DH82" s="269"/>
      <c r="DI82" s="269"/>
      <c r="DJ82" s="270"/>
    </row>
    <row r="83" spans="1:114" ht="23.25" customHeight="1">
      <c r="A83" s="254" t="s">
        <v>940</v>
      </c>
      <c r="B83" s="255"/>
      <c r="C83" s="255"/>
      <c r="D83" s="255"/>
      <c r="E83" s="255"/>
      <c r="F83" s="255"/>
      <c r="G83" s="255"/>
      <c r="H83" s="255"/>
      <c r="I83" s="255"/>
      <c r="J83" s="255"/>
      <c r="K83" s="255"/>
      <c r="L83" s="255"/>
      <c r="M83" s="255"/>
      <c r="N83" s="255"/>
      <c r="O83" s="255"/>
      <c r="P83" s="255"/>
      <c r="Q83" s="255"/>
      <c r="R83" s="255"/>
      <c r="S83" s="255"/>
      <c r="T83" s="255"/>
      <c r="U83" s="255"/>
      <c r="V83" s="255"/>
      <c r="W83" s="255"/>
      <c r="X83" s="255"/>
      <c r="Y83" s="255"/>
      <c r="Z83" s="255"/>
      <c r="AA83" s="255"/>
      <c r="AB83" s="255"/>
      <c r="AC83" s="255"/>
      <c r="AD83" s="255"/>
      <c r="AE83" s="255"/>
      <c r="AF83" s="255"/>
      <c r="AG83" s="255"/>
      <c r="AH83" s="255"/>
      <c r="AI83" s="255"/>
      <c r="AJ83" s="255"/>
      <c r="AK83" s="255"/>
      <c r="AL83" s="255"/>
      <c r="AM83" s="255"/>
      <c r="AN83" s="255"/>
      <c r="AO83" s="255"/>
      <c r="AP83" s="255"/>
      <c r="AQ83" s="255"/>
      <c r="AR83" s="255"/>
      <c r="AS83" s="255"/>
      <c r="AT83" s="255"/>
      <c r="AU83" s="255"/>
      <c r="AV83" s="255"/>
      <c r="AW83" s="255"/>
      <c r="AX83" s="255"/>
      <c r="AY83" s="255"/>
      <c r="AZ83" s="255"/>
      <c r="BA83" s="255"/>
      <c r="BB83" s="255"/>
      <c r="BC83" s="255"/>
      <c r="BD83" s="255"/>
      <c r="BE83" s="256"/>
      <c r="BF83" s="144" t="s">
        <v>645</v>
      </c>
      <c r="BG83" s="159" t="s">
        <v>630</v>
      </c>
      <c r="BH83" s="150" t="s">
        <v>879</v>
      </c>
      <c r="BI83" s="150" t="s">
        <v>882</v>
      </c>
      <c r="BJ83" s="150" t="s">
        <v>631</v>
      </c>
      <c r="BK83" s="275">
        <v>403380</v>
      </c>
      <c r="BL83" s="276"/>
      <c r="BM83" s="276"/>
      <c r="BN83" s="276"/>
      <c r="BO83" s="276"/>
      <c r="BP83" s="276"/>
      <c r="BQ83" s="276"/>
      <c r="BR83" s="276"/>
      <c r="BS83" s="276"/>
      <c r="BT83" s="276"/>
      <c r="BU83" s="276"/>
      <c r="BV83" s="276"/>
      <c r="BW83" s="277"/>
      <c r="BX83" s="279">
        <v>0</v>
      </c>
      <c r="BY83" s="280"/>
      <c r="BZ83" s="280"/>
      <c r="CA83" s="280"/>
      <c r="CB83" s="280"/>
      <c r="CC83" s="280"/>
      <c r="CD83" s="280"/>
      <c r="CE83" s="280"/>
      <c r="CF83" s="280"/>
      <c r="CG83" s="280"/>
      <c r="CH83" s="280"/>
      <c r="CI83" s="280"/>
      <c r="CJ83" s="281"/>
      <c r="CK83" s="279">
        <v>0</v>
      </c>
      <c r="CL83" s="280"/>
      <c r="CM83" s="280"/>
      <c r="CN83" s="280"/>
      <c r="CO83" s="280"/>
      <c r="CP83" s="280"/>
      <c r="CQ83" s="280"/>
      <c r="CR83" s="280"/>
      <c r="CS83" s="280"/>
      <c r="CT83" s="280"/>
      <c r="CU83" s="280"/>
      <c r="CV83" s="280"/>
      <c r="CW83" s="281"/>
      <c r="CX83" s="272"/>
      <c r="CY83" s="273"/>
      <c r="CZ83" s="273"/>
      <c r="DA83" s="273"/>
      <c r="DB83" s="273"/>
      <c r="DC83" s="273"/>
      <c r="DD83" s="273"/>
      <c r="DE83" s="273"/>
      <c r="DF83" s="273"/>
      <c r="DG83" s="273"/>
      <c r="DH83" s="273"/>
      <c r="DI83" s="273"/>
      <c r="DJ83" s="274"/>
    </row>
    <row r="84" spans="1:114" ht="24" customHeight="1">
      <c r="A84" s="254" t="s">
        <v>941</v>
      </c>
      <c r="B84" s="255"/>
      <c r="C84" s="255"/>
      <c r="D84" s="255"/>
      <c r="E84" s="255"/>
      <c r="F84" s="255"/>
      <c r="G84" s="255"/>
      <c r="H84" s="255"/>
      <c r="I84" s="255"/>
      <c r="J84" s="255"/>
      <c r="K84" s="255"/>
      <c r="L84" s="255"/>
      <c r="M84" s="255"/>
      <c r="N84" s="255"/>
      <c r="O84" s="255"/>
      <c r="P84" s="255"/>
      <c r="Q84" s="255"/>
      <c r="R84" s="255"/>
      <c r="S84" s="255"/>
      <c r="T84" s="255"/>
      <c r="U84" s="255"/>
      <c r="V84" s="255"/>
      <c r="W84" s="255"/>
      <c r="X84" s="255"/>
      <c r="Y84" s="255"/>
      <c r="Z84" s="255"/>
      <c r="AA84" s="255"/>
      <c r="AB84" s="255"/>
      <c r="AC84" s="255"/>
      <c r="AD84" s="255"/>
      <c r="AE84" s="255"/>
      <c r="AF84" s="255"/>
      <c r="AG84" s="255"/>
      <c r="AH84" s="255"/>
      <c r="AI84" s="255"/>
      <c r="AJ84" s="255"/>
      <c r="AK84" s="255"/>
      <c r="AL84" s="255"/>
      <c r="AM84" s="255"/>
      <c r="AN84" s="255"/>
      <c r="AO84" s="255"/>
      <c r="AP84" s="255"/>
      <c r="AQ84" s="255"/>
      <c r="AR84" s="255"/>
      <c r="AS84" s="255"/>
      <c r="AT84" s="255"/>
      <c r="AU84" s="255"/>
      <c r="AV84" s="255"/>
      <c r="AW84" s="255"/>
      <c r="AX84" s="255"/>
      <c r="AY84" s="255"/>
      <c r="AZ84" s="255"/>
      <c r="BA84" s="255"/>
      <c r="BB84" s="255"/>
      <c r="BC84" s="255"/>
      <c r="BD84" s="255"/>
      <c r="BE84" s="256"/>
      <c r="BF84" s="144" t="s">
        <v>799</v>
      </c>
      <c r="BG84" s="159" t="s">
        <v>630</v>
      </c>
      <c r="BH84" s="150" t="s">
        <v>879</v>
      </c>
      <c r="BI84" s="150" t="s">
        <v>565</v>
      </c>
      <c r="BJ84" s="150" t="s">
        <v>631</v>
      </c>
      <c r="BK84" s="275">
        <v>82620</v>
      </c>
      <c r="BL84" s="276"/>
      <c r="BM84" s="276"/>
      <c r="BN84" s="276"/>
      <c r="BO84" s="276"/>
      <c r="BP84" s="276"/>
      <c r="BQ84" s="276"/>
      <c r="BR84" s="276"/>
      <c r="BS84" s="276"/>
      <c r="BT84" s="276"/>
      <c r="BU84" s="276"/>
      <c r="BV84" s="276"/>
      <c r="BW84" s="277"/>
      <c r="BX84" s="279">
        <v>0</v>
      </c>
      <c r="BY84" s="280"/>
      <c r="BZ84" s="280"/>
      <c r="CA84" s="280"/>
      <c r="CB84" s="280"/>
      <c r="CC84" s="280"/>
      <c r="CD84" s="280"/>
      <c r="CE84" s="280"/>
      <c r="CF84" s="280"/>
      <c r="CG84" s="280"/>
      <c r="CH84" s="280"/>
      <c r="CI84" s="280"/>
      <c r="CJ84" s="281"/>
      <c r="CK84" s="279">
        <v>0</v>
      </c>
      <c r="CL84" s="280"/>
      <c r="CM84" s="280"/>
      <c r="CN84" s="280"/>
      <c r="CO84" s="280"/>
      <c r="CP84" s="280"/>
      <c r="CQ84" s="280"/>
      <c r="CR84" s="280"/>
      <c r="CS84" s="280"/>
      <c r="CT84" s="280"/>
      <c r="CU84" s="280"/>
      <c r="CV84" s="280"/>
      <c r="CW84" s="281"/>
      <c r="CX84" s="272"/>
      <c r="CY84" s="273"/>
      <c r="CZ84" s="273"/>
      <c r="DA84" s="273"/>
      <c r="DB84" s="273"/>
      <c r="DC84" s="273"/>
      <c r="DD84" s="273"/>
      <c r="DE84" s="273"/>
      <c r="DF84" s="273"/>
      <c r="DG84" s="273"/>
      <c r="DH84" s="273"/>
      <c r="DI84" s="273"/>
      <c r="DJ84" s="274"/>
    </row>
    <row r="85" spans="1:114" ht="15.75" customHeight="1">
      <c r="A85" s="254" t="s">
        <v>942</v>
      </c>
      <c r="B85" s="255"/>
      <c r="C85" s="255"/>
      <c r="D85" s="255"/>
      <c r="E85" s="255"/>
      <c r="F85" s="255"/>
      <c r="G85" s="255"/>
      <c r="H85" s="255"/>
      <c r="I85" s="255"/>
      <c r="J85" s="255"/>
      <c r="K85" s="255"/>
      <c r="L85" s="255"/>
      <c r="M85" s="255"/>
      <c r="N85" s="255"/>
      <c r="O85" s="255"/>
      <c r="P85" s="255"/>
      <c r="Q85" s="255"/>
      <c r="R85" s="255"/>
      <c r="S85" s="255"/>
      <c r="T85" s="255"/>
      <c r="U85" s="255"/>
      <c r="V85" s="255"/>
      <c r="W85" s="255"/>
      <c r="X85" s="255"/>
      <c r="Y85" s="255"/>
      <c r="Z85" s="255"/>
      <c r="AA85" s="255"/>
      <c r="AB85" s="255"/>
      <c r="AC85" s="255"/>
      <c r="AD85" s="255"/>
      <c r="AE85" s="255"/>
      <c r="AF85" s="255"/>
      <c r="AG85" s="255"/>
      <c r="AH85" s="255"/>
      <c r="AI85" s="255"/>
      <c r="AJ85" s="255"/>
      <c r="AK85" s="255"/>
      <c r="AL85" s="255"/>
      <c r="AM85" s="255"/>
      <c r="AN85" s="255"/>
      <c r="AO85" s="255"/>
      <c r="AP85" s="255"/>
      <c r="AQ85" s="255"/>
      <c r="AR85" s="255"/>
      <c r="AS85" s="255"/>
      <c r="AT85" s="255"/>
      <c r="AU85" s="255"/>
      <c r="AV85" s="255"/>
      <c r="AW85" s="255"/>
      <c r="AX85" s="255"/>
      <c r="AY85" s="255"/>
      <c r="AZ85" s="255"/>
      <c r="BA85" s="255"/>
      <c r="BB85" s="255"/>
      <c r="BC85" s="255"/>
      <c r="BD85" s="255"/>
      <c r="BE85" s="256"/>
      <c r="BF85" s="144" t="s">
        <v>821</v>
      </c>
      <c r="BG85" s="159" t="s">
        <v>630</v>
      </c>
      <c r="BH85" s="150" t="s">
        <v>781</v>
      </c>
      <c r="BI85" s="150" t="s">
        <v>568</v>
      </c>
      <c r="BJ85" s="150" t="s">
        <v>631</v>
      </c>
      <c r="BK85" s="275">
        <v>133661</v>
      </c>
      <c r="BL85" s="276"/>
      <c r="BM85" s="276"/>
      <c r="BN85" s="276"/>
      <c r="BO85" s="276"/>
      <c r="BP85" s="276"/>
      <c r="BQ85" s="276"/>
      <c r="BR85" s="276"/>
      <c r="BS85" s="276"/>
      <c r="BT85" s="276"/>
      <c r="BU85" s="276"/>
      <c r="BV85" s="276"/>
      <c r="BW85" s="277"/>
      <c r="BX85" s="279">
        <v>0</v>
      </c>
      <c r="BY85" s="280"/>
      <c r="BZ85" s="280"/>
      <c r="CA85" s="280"/>
      <c r="CB85" s="280"/>
      <c r="CC85" s="280"/>
      <c r="CD85" s="280"/>
      <c r="CE85" s="280"/>
      <c r="CF85" s="280"/>
      <c r="CG85" s="280"/>
      <c r="CH85" s="280"/>
      <c r="CI85" s="280"/>
      <c r="CJ85" s="281"/>
      <c r="CK85" s="279">
        <v>0</v>
      </c>
      <c r="CL85" s="280"/>
      <c r="CM85" s="280"/>
      <c r="CN85" s="280"/>
      <c r="CO85" s="280"/>
      <c r="CP85" s="280"/>
      <c r="CQ85" s="280"/>
      <c r="CR85" s="280"/>
      <c r="CS85" s="280"/>
      <c r="CT85" s="280"/>
      <c r="CU85" s="280"/>
      <c r="CV85" s="280"/>
      <c r="CW85" s="281"/>
      <c r="CX85" s="272"/>
      <c r="CY85" s="273"/>
      <c r="CZ85" s="273"/>
      <c r="DA85" s="273"/>
      <c r="DB85" s="273"/>
      <c r="DC85" s="273"/>
      <c r="DD85" s="273"/>
      <c r="DE85" s="273"/>
      <c r="DF85" s="273"/>
      <c r="DG85" s="273"/>
      <c r="DH85" s="273"/>
      <c r="DI85" s="273"/>
      <c r="DJ85" s="274"/>
    </row>
    <row r="86" spans="1:114" ht="17.25" customHeight="1">
      <c r="A86" s="254" t="s">
        <v>897</v>
      </c>
      <c r="B86" s="255"/>
      <c r="C86" s="255"/>
      <c r="D86" s="255"/>
      <c r="E86" s="255"/>
      <c r="F86" s="255"/>
      <c r="G86" s="255"/>
      <c r="H86" s="255"/>
      <c r="I86" s="255"/>
      <c r="J86" s="255"/>
      <c r="K86" s="255"/>
      <c r="L86" s="255"/>
      <c r="M86" s="255"/>
      <c r="N86" s="255"/>
      <c r="O86" s="255"/>
      <c r="P86" s="255"/>
      <c r="Q86" s="255"/>
      <c r="R86" s="255"/>
      <c r="S86" s="255"/>
      <c r="T86" s="255"/>
      <c r="U86" s="255"/>
      <c r="V86" s="255"/>
      <c r="W86" s="255"/>
      <c r="X86" s="255"/>
      <c r="Y86" s="255"/>
      <c r="Z86" s="255"/>
      <c r="AA86" s="255"/>
      <c r="AB86" s="255"/>
      <c r="AC86" s="255"/>
      <c r="AD86" s="255"/>
      <c r="AE86" s="255"/>
      <c r="AF86" s="255"/>
      <c r="AG86" s="255"/>
      <c r="AH86" s="255"/>
      <c r="AI86" s="255"/>
      <c r="AJ86" s="255"/>
      <c r="AK86" s="255"/>
      <c r="AL86" s="255"/>
      <c r="AM86" s="255"/>
      <c r="AN86" s="255"/>
      <c r="AO86" s="255"/>
      <c r="AP86" s="255"/>
      <c r="AQ86" s="255"/>
      <c r="AR86" s="255"/>
      <c r="AS86" s="255"/>
      <c r="AT86" s="255"/>
      <c r="AU86" s="255"/>
      <c r="AV86" s="255"/>
      <c r="AW86" s="255"/>
      <c r="AX86" s="255"/>
      <c r="AY86" s="255"/>
      <c r="AZ86" s="255"/>
      <c r="BA86" s="255"/>
      <c r="BB86" s="255"/>
      <c r="BC86" s="255"/>
      <c r="BD86" s="255"/>
      <c r="BE86" s="256"/>
      <c r="BF86" s="144" t="s">
        <v>826</v>
      </c>
      <c r="BG86" s="159" t="s">
        <v>630</v>
      </c>
      <c r="BH86" s="150" t="s">
        <v>830</v>
      </c>
      <c r="BI86" s="150" t="s">
        <v>562</v>
      </c>
      <c r="BJ86" s="150" t="s">
        <v>631</v>
      </c>
      <c r="BK86" s="275">
        <v>4170446.28</v>
      </c>
      <c r="BL86" s="276"/>
      <c r="BM86" s="276"/>
      <c r="BN86" s="276"/>
      <c r="BO86" s="276"/>
      <c r="BP86" s="276"/>
      <c r="BQ86" s="276"/>
      <c r="BR86" s="276"/>
      <c r="BS86" s="276"/>
      <c r="BT86" s="276"/>
      <c r="BU86" s="276"/>
      <c r="BV86" s="276"/>
      <c r="BW86" s="277"/>
      <c r="BX86" s="279">
        <v>0</v>
      </c>
      <c r="BY86" s="280"/>
      <c r="BZ86" s="280"/>
      <c r="CA86" s="280"/>
      <c r="CB86" s="280"/>
      <c r="CC86" s="280"/>
      <c r="CD86" s="280"/>
      <c r="CE86" s="280"/>
      <c r="CF86" s="280"/>
      <c r="CG86" s="280"/>
      <c r="CH86" s="280"/>
      <c r="CI86" s="280"/>
      <c r="CJ86" s="281"/>
      <c r="CK86" s="279">
        <v>0</v>
      </c>
      <c r="CL86" s="280"/>
      <c r="CM86" s="280"/>
      <c r="CN86" s="280"/>
      <c r="CO86" s="280"/>
      <c r="CP86" s="280"/>
      <c r="CQ86" s="280"/>
      <c r="CR86" s="280"/>
      <c r="CS86" s="280"/>
      <c r="CT86" s="280"/>
      <c r="CU86" s="280"/>
      <c r="CV86" s="280"/>
      <c r="CW86" s="281"/>
      <c r="CX86" s="272"/>
      <c r="CY86" s="273"/>
      <c r="CZ86" s="273"/>
      <c r="DA86" s="273"/>
      <c r="DB86" s="273"/>
      <c r="DC86" s="273"/>
      <c r="DD86" s="273"/>
      <c r="DE86" s="273"/>
      <c r="DF86" s="273"/>
      <c r="DG86" s="273"/>
      <c r="DH86" s="273"/>
      <c r="DI86" s="273"/>
      <c r="DJ86" s="274"/>
    </row>
    <row r="87" spans="1:114" ht="12.75" customHeight="1">
      <c r="A87" s="254" t="s">
        <v>937</v>
      </c>
      <c r="B87" s="255"/>
      <c r="C87" s="255"/>
      <c r="D87" s="255"/>
      <c r="E87" s="255"/>
      <c r="F87" s="255"/>
      <c r="G87" s="255"/>
      <c r="H87" s="255"/>
      <c r="I87" s="255"/>
      <c r="J87" s="255"/>
      <c r="K87" s="255"/>
      <c r="L87" s="255"/>
      <c r="M87" s="255"/>
      <c r="N87" s="255"/>
      <c r="O87" s="255"/>
      <c r="P87" s="255"/>
      <c r="Q87" s="255"/>
      <c r="R87" s="255"/>
      <c r="S87" s="255"/>
      <c r="T87" s="255"/>
      <c r="U87" s="255"/>
      <c r="V87" s="255"/>
      <c r="W87" s="255"/>
      <c r="X87" s="255"/>
      <c r="Y87" s="255"/>
      <c r="Z87" s="255"/>
      <c r="AA87" s="255"/>
      <c r="AB87" s="255"/>
      <c r="AC87" s="255"/>
      <c r="AD87" s="255"/>
      <c r="AE87" s="255"/>
      <c r="AF87" s="255"/>
      <c r="AG87" s="255"/>
      <c r="AH87" s="255"/>
      <c r="AI87" s="255"/>
      <c r="AJ87" s="255"/>
      <c r="AK87" s="255"/>
      <c r="AL87" s="255"/>
      <c r="AM87" s="255"/>
      <c r="AN87" s="255"/>
      <c r="AO87" s="255"/>
      <c r="AP87" s="255"/>
      <c r="AQ87" s="255"/>
      <c r="AR87" s="255"/>
      <c r="AS87" s="255"/>
      <c r="AT87" s="255"/>
      <c r="AU87" s="255"/>
      <c r="AV87" s="255"/>
      <c r="AW87" s="255"/>
      <c r="AX87" s="255"/>
      <c r="AY87" s="255"/>
      <c r="AZ87" s="255"/>
      <c r="BA87" s="255"/>
      <c r="BB87" s="255"/>
      <c r="BC87" s="255"/>
      <c r="BD87" s="255"/>
      <c r="BE87" s="256"/>
      <c r="BF87" s="144" t="s">
        <v>866</v>
      </c>
      <c r="BG87" s="159" t="s">
        <v>630</v>
      </c>
      <c r="BH87" s="150" t="s">
        <v>830</v>
      </c>
      <c r="BI87" s="150" t="s">
        <v>563</v>
      </c>
      <c r="BJ87" s="150" t="s">
        <v>631</v>
      </c>
      <c r="BK87" s="275">
        <v>1390148.76</v>
      </c>
      <c r="BL87" s="276"/>
      <c r="BM87" s="276"/>
      <c r="BN87" s="276"/>
      <c r="BO87" s="276"/>
      <c r="BP87" s="276"/>
      <c r="BQ87" s="276"/>
      <c r="BR87" s="276"/>
      <c r="BS87" s="276"/>
      <c r="BT87" s="276"/>
      <c r="BU87" s="276"/>
      <c r="BV87" s="276"/>
      <c r="BW87" s="277"/>
      <c r="BX87" s="279">
        <v>0</v>
      </c>
      <c r="BY87" s="280"/>
      <c r="BZ87" s="280"/>
      <c r="CA87" s="280"/>
      <c r="CB87" s="280"/>
      <c r="CC87" s="280"/>
      <c r="CD87" s="280"/>
      <c r="CE87" s="280"/>
      <c r="CF87" s="280"/>
      <c r="CG87" s="280"/>
      <c r="CH87" s="280"/>
      <c r="CI87" s="280"/>
      <c r="CJ87" s="281"/>
      <c r="CK87" s="279">
        <v>0</v>
      </c>
      <c r="CL87" s="280"/>
      <c r="CM87" s="280"/>
      <c r="CN87" s="280"/>
      <c r="CO87" s="280"/>
      <c r="CP87" s="280"/>
      <c r="CQ87" s="280"/>
      <c r="CR87" s="280"/>
      <c r="CS87" s="280"/>
      <c r="CT87" s="280"/>
      <c r="CU87" s="280"/>
      <c r="CV87" s="280"/>
      <c r="CW87" s="281"/>
      <c r="CX87" s="272"/>
      <c r="CY87" s="273"/>
      <c r="CZ87" s="273"/>
      <c r="DA87" s="273"/>
      <c r="DB87" s="273"/>
      <c r="DC87" s="273"/>
      <c r="DD87" s="273"/>
      <c r="DE87" s="273"/>
      <c r="DF87" s="273"/>
      <c r="DG87" s="273"/>
      <c r="DH87" s="273"/>
      <c r="DI87" s="273"/>
      <c r="DJ87" s="274"/>
    </row>
    <row r="88" spans="1:114" ht="14.25" customHeight="1">
      <c r="A88" s="254" t="s">
        <v>943</v>
      </c>
      <c r="B88" s="255"/>
      <c r="C88" s="255"/>
      <c r="D88" s="255"/>
      <c r="E88" s="255"/>
      <c r="F88" s="255"/>
      <c r="G88" s="255"/>
      <c r="H88" s="255"/>
      <c r="I88" s="255"/>
      <c r="J88" s="255"/>
      <c r="K88" s="255"/>
      <c r="L88" s="255"/>
      <c r="M88" s="255"/>
      <c r="N88" s="255"/>
      <c r="O88" s="255"/>
      <c r="P88" s="255"/>
      <c r="Q88" s="255"/>
      <c r="R88" s="255"/>
      <c r="S88" s="255"/>
      <c r="T88" s="255"/>
      <c r="U88" s="255"/>
      <c r="V88" s="255"/>
      <c r="W88" s="255"/>
      <c r="X88" s="255"/>
      <c r="Y88" s="255"/>
      <c r="Z88" s="255"/>
      <c r="AA88" s="255"/>
      <c r="AB88" s="255"/>
      <c r="AC88" s="255"/>
      <c r="AD88" s="255"/>
      <c r="AE88" s="255"/>
      <c r="AF88" s="255"/>
      <c r="AG88" s="255"/>
      <c r="AH88" s="255"/>
      <c r="AI88" s="255"/>
      <c r="AJ88" s="255"/>
      <c r="AK88" s="255"/>
      <c r="AL88" s="255"/>
      <c r="AM88" s="255"/>
      <c r="AN88" s="255"/>
      <c r="AO88" s="255"/>
      <c r="AP88" s="255"/>
      <c r="AQ88" s="255"/>
      <c r="AR88" s="255"/>
      <c r="AS88" s="255"/>
      <c r="AT88" s="255"/>
      <c r="AU88" s="255"/>
      <c r="AV88" s="255"/>
      <c r="AW88" s="255"/>
      <c r="AX88" s="255"/>
      <c r="AY88" s="255"/>
      <c r="AZ88" s="255"/>
      <c r="BA88" s="255"/>
      <c r="BB88" s="255"/>
      <c r="BC88" s="255"/>
      <c r="BD88" s="255"/>
      <c r="BE88" s="256"/>
      <c r="BF88" s="144" t="s">
        <v>867</v>
      </c>
      <c r="BG88" s="159" t="s">
        <v>630</v>
      </c>
      <c r="BH88" s="150" t="s">
        <v>830</v>
      </c>
      <c r="BI88" s="150" t="s">
        <v>564</v>
      </c>
      <c r="BJ88" s="150" t="s">
        <v>631</v>
      </c>
      <c r="BK88" s="275">
        <v>758262.96</v>
      </c>
      <c r="BL88" s="276"/>
      <c r="BM88" s="276"/>
      <c r="BN88" s="276"/>
      <c r="BO88" s="276"/>
      <c r="BP88" s="276"/>
      <c r="BQ88" s="276"/>
      <c r="BR88" s="276"/>
      <c r="BS88" s="276"/>
      <c r="BT88" s="276"/>
      <c r="BU88" s="276"/>
      <c r="BV88" s="276"/>
      <c r="BW88" s="277"/>
      <c r="BX88" s="279">
        <v>0</v>
      </c>
      <c r="BY88" s="280"/>
      <c r="BZ88" s="280"/>
      <c r="CA88" s="280"/>
      <c r="CB88" s="280"/>
      <c r="CC88" s="280"/>
      <c r="CD88" s="280"/>
      <c r="CE88" s="280"/>
      <c r="CF88" s="280"/>
      <c r="CG88" s="280"/>
      <c r="CH88" s="280"/>
      <c r="CI88" s="280"/>
      <c r="CJ88" s="281"/>
      <c r="CK88" s="279">
        <v>0</v>
      </c>
      <c r="CL88" s="280"/>
      <c r="CM88" s="280"/>
      <c r="CN88" s="280"/>
      <c r="CO88" s="280"/>
      <c r="CP88" s="280"/>
      <c r="CQ88" s="280"/>
      <c r="CR88" s="280"/>
      <c r="CS88" s="280"/>
      <c r="CT88" s="280"/>
      <c r="CU88" s="280"/>
      <c r="CV88" s="280"/>
      <c r="CW88" s="281"/>
      <c r="CX88" s="272"/>
      <c r="CY88" s="273"/>
      <c r="CZ88" s="273"/>
      <c r="DA88" s="273"/>
      <c r="DB88" s="273"/>
      <c r="DC88" s="273"/>
      <c r="DD88" s="273"/>
      <c r="DE88" s="273"/>
      <c r="DF88" s="273"/>
      <c r="DG88" s="273"/>
      <c r="DH88" s="273"/>
      <c r="DI88" s="273"/>
      <c r="DJ88" s="274"/>
    </row>
    <row r="89" spans="1:114">
      <c r="A89" s="254" t="s">
        <v>274</v>
      </c>
      <c r="B89" s="255"/>
      <c r="C89" s="255"/>
      <c r="D89" s="255"/>
      <c r="E89" s="255"/>
      <c r="F89" s="255"/>
      <c r="G89" s="255"/>
      <c r="H89" s="255"/>
      <c r="I89" s="255"/>
      <c r="J89" s="255"/>
      <c r="K89" s="255"/>
      <c r="L89" s="255"/>
      <c r="M89" s="255"/>
      <c r="N89" s="255"/>
      <c r="O89" s="255"/>
      <c r="P89" s="255"/>
      <c r="Q89" s="255"/>
      <c r="R89" s="255"/>
      <c r="S89" s="255"/>
      <c r="T89" s="255"/>
      <c r="U89" s="255"/>
      <c r="V89" s="255"/>
      <c r="W89" s="255"/>
      <c r="X89" s="255"/>
      <c r="Y89" s="255"/>
      <c r="Z89" s="255"/>
      <c r="AA89" s="255"/>
      <c r="AB89" s="255"/>
      <c r="AC89" s="255"/>
      <c r="AD89" s="255"/>
      <c r="AE89" s="255"/>
      <c r="AF89" s="255"/>
      <c r="AG89" s="255"/>
      <c r="AH89" s="255"/>
      <c r="AI89" s="255"/>
      <c r="AJ89" s="255"/>
      <c r="AK89" s="255"/>
      <c r="AL89" s="255"/>
      <c r="AM89" s="255"/>
      <c r="AN89" s="255"/>
      <c r="AO89" s="255"/>
      <c r="AP89" s="255"/>
      <c r="AQ89" s="255"/>
      <c r="AR89" s="255"/>
      <c r="AS89" s="255"/>
      <c r="AT89" s="255"/>
      <c r="AU89" s="255"/>
      <c r="AV89" s="255"/>
      <c r="AW89" s="255"/>
      <c r="AX89" s="255"/>
      <c r="AY89" s="255"/>
      <c r="AZ89" s="255"/>
      <c r="BA89" s="255"/>
      <c r="BB89" s="255"/>
      <c r="BC89" s="255"/>
      <c r="BD89" s="255"/>
      <c r="BE89" s="256"/>
      <c r="BF89" s="144" t="s">
        <v>868</v>
      </c>
      <c r="BG89" s="159" t="s">
        <v>630</v>
      </c>
      <c r="BH89" s="150" t="s">
        <v>854</v>
      </c>
      <c r="BI89" s="150" t="s">
        <v>275</v>
      </c>
      <c r="BJ89" s="150" t="s">
        <v>631</v>
      </c>
      <c r="BK89" s="275">
        <v>4687200</v>
      </c>
      <c r="BL89" s="276"/>
      <c r="BM89" s="276"/>
      <c r="BN89" s="276"/>
      <c r="BO89" s="276"/>
      <c r="BP89" s="276"/>
      <c r="BQ89" s="276"/>
      <c r="BR89" s="276"/>
      <c r="BS89" s="276"/>
      <c r="BT89" s="276"/>
      <c r="BU89" s="276"/>
      <c r="BV89" s="276"/>
      <c r="BW89" s="277"/>
      <c r="BX89" s="275">
        <v>4691270</v>
      </c>
      <c r="BY89" s="276"/>
      <c r="BZ89" s="276"/>
      <c r="CA89" s="276"/>
      <c r="CB89" s="276"/>
      <c r="CC89" s="276"/>
      <c r="CD89" s="276"/>
      <c r="CE89" s="276"/>
      <c r="CF89" s="276"/>
      <c r="CG89" s="276"/>
      <c r="CH89" s="276"/>
      <c r="CI89" s="276"/>
      <c r="CJ89" s="277"/>
      <c r="CK89" s="275">
        <v>4691270</v>
      </c>
      <c r="CL89" s="276"/>
      <c r="CM89" s="276"/>
      <c r="CN89" s="276"/>
      <c r="CO89" s="276"/>
      <c r="CP89" s="276"/>
      <c r="CQ89" s="276"/>
      <c r="CR89" s="276"/>
      <c r="CS89" s="276"/>
      <c r="CT89" s="276"/>
      <c r="CU89" s="276"/>
      <c r="CV89" s="276"/>
      <c r="CW89" s="277"/>
      <c r="CX89" s="272"/>
      <c r="CY89" s="273"/>
      <c r="CZ89" s="273"/>
      <c r="DA89" s="273"/>
      <c r="DB89" s="273"/>
      <c r="DC89" s="273"/>
      <c r="DD89" s="273"/>
      <c r="DE89" s="273"/>
      <c r="DF89" s="273"/>
      <c r="DG89" s="273"/>
      <c r="DH89" s="273"/>
      <c r="DI89" s="273"/>
      <c r="DJ89" s="274"/>
    </row>
    <row r="90" spans="1:114" ht="22.5" hidden="1" customHeight="1">
      <c r="A90" s="254" t="s">
        <v>919</v>
      </c>
      <c r="B90" s="255"/>
      <c r="C90" s="255"/>
      <c r="D90" s="255"/>
      <c r="E90" s="255"/>
      <c r="F90" s="255"/>
      <c r="G90" s="255"/>
      <c r="H90" s="255"/>
      <c r="I90" s="255"/>
      <c r="J90" s="255"/>
      <c r="K90" s="255"/>
      <c r="L90" s="255"/>
      <c r="M90" s="255"/>
      <c r="N90" s="255"/>
      <c r="O90" s="255"/>
      <c r="P90" s="255"/>
      <c r="Q90" s="255"/>
      <c r="R90" s="255"/>
      <c r="S90" s="255"/>
      <c r="T90" s="255"/>
      <c r="U90" s="255"/>
      <c r="V90" s="255"/>
      <c r="W90" s="255"/>
      <c r="X90" s="255"/>
      <c r="Y90" s="255"/>
      <c r="Z90" s="255"/>
      <c r="AA90" s="255"/>
      <c r="AB90" s="255"/>
      <c r="AC90" s="255"/>
      <c r="AD90" s="255"/>
      <c r="AE90" s="255"/>
      <c r="AF90" s="255"/>
      <c r="AG90" s="255"/>
      <c r="AH90" s="255"/>
      <c r="AI90" s="255"/>
      <c r="AJ90" s="255"/>
      <c r="AK90" s="255"/>
      <c r="AL90" s="255"/>
      <c r="AM90" s="255"/>
      <c r="AN90" s="255"/>
      <c r="AO90" s="255"/>
      <c r="AP90" s="255"/>
      <c r="AQ90" s="255"/>
      <c r="AR90" s="255"/>
      <c r="AS90" s="255"/>
      <c r="AT90" s="255"/>
      <c r="AU90" s="255"/>
      <c r="AV90" s="255"/>
      <c r="AW90" s="255"/>
      <c r="AX90" s="255"/>
      <c r="AY90" s="255"/>
      <c r="AZ90" s="255"/>
      <c r="BA90" s="255"/>
      <c r="BB90" s="255"/>
      <c r="BC90" s="255"/>
      <c r="BD90" s="255"/>
      <c r="BE90" s="256"/>
      <c r="BF90" s="144" t="s">
        <v>871</v>
      </c>
      <c r="BG90" s="159" t="s">
        <v>630</v>
      </c>
      <c r="BH90" s="150" t="s">
        <v>872</v>
      </c>
      <c r="BI90" s="150" t="s">
        <v>917</v>
      </c>
      <c r="BJ90" s="150" t="s">
        <v>631</v>
      </c>
      <c r="BK90" s="275"/>
      <c r="BL90" s="276"/>
      <c r="BM90" s="276"/>
      <c r="BN90" s="276"/>
      <c r="BO90" s="276"/>
      <c r="BP90" s="276"/>
      <c r="BQ90" s="276"/>
      <c r="BR90" s="276"/>
      <c r="BS90" s="276"/>
      <c r="BT90" s="276"/>
      <c r="BU90" s="276"/>
      <c r="BV90" s="276"/>
      <c r="BW90" s="277"/>
      <c r="BX90" s="275"/>
      <c r="BY90" s="276"/>
      <c r="BZ90" s="276"/>
      <c r="CA90" s="276"/>
      <c r="CB90" s="276"/>
      <c r="CC90" s="276"/>
      <c r="CD90" s="276"/>
      <c r="CE90" s="276"/>
      <c r="CF90" s="276"/>
      <c r="CG90" s="276"/>
      <c r="CH90" s="276"/>
      <c r="CI90" s="276"/>
      <c r="CJ90" s="277"/>
      <c r="CK90" s="275"/>
      <c r="CL90" s="276"/>
      <c r="CM90" s="276"/>
      <c r="CN90" s="276"/>
      <c r="CO90" s="276"/>
      <c r="CP90" s="276"/>
      <c r="CQ90" s="276"/>
      <c r="CR90" s="276"/>
      <c r="CS90" s="276"/>
      <c r="CT90" s="276"/>
      <c r="CU90" s="276"/>
      <c r="CV90" s="276"/>
      <c r="CW90" s="277"/>
      <c r="CX90" s="272"/>
      <c r="CY90" s="273"/>
      <c r="CZ90" s="273"/>
      <c r="DA90" s="273"/>
      <c r="DB90" s="273"/>
      <c r="DC90" s="273"/>
      <c r="DD90" s="273"/>
      <c r="DE90" s="273"/>
      <c r="DF90" s="273"/>
      <c r="DG90" s="273"/>
      <c r="DH90" s="273"/>
      <c r="DI90" s="273"/>
      <c r="DJ90" s="274"/>
    </row>
    <row r="91" spans="1:114" ht="22.5" hidden="1" customHeight="1">
      <c r="A91" s="402" t="s">
        <v>921</v>
      </c>
      <c r="B91" s="403"/>
      <c r="C91" s="403"/>
      <c r="D91" s="403"/>
      <c r="E91" s="403"/>
      <c r="F91" s="403"/>
      <c r="G91" s="403"/>
      <c r="H91" s="403"/>
      <c r="I91" s="403"/>
      <c r="J91" s="403"/>
      <c r="K91" s="403"/>
      <c r="L91" s="403"/>
      <c r="M91" s="403"/>
      <c r="N91" s="403"/>
      <c r="O91" s="403"/>
      <c r="P91" s="403"/>
      <c r="Q91" s="403"/>
      <c r="R91" s="403"/>
      <c r="S91" s="403"/>
      <c r="T91" s="403"/>
      <c r="U91" s="403"/>
      <c r="V91" s="403"/>
      <c r="W91" s="403"/>
      <c r="X91" s="403"/>
      <c r="Y91" s="403"/>
      <c r="Z91" s="403"/>
      <c r="AA91" s="403"/>
      <c r="AB91" s="403"/>
      <c r="AC91" s="403"/>
      <c r="AD91" s="403"/>
      <c r="AE91" s="403"/>
      <c r="AF91" s="403"/>
      <c r="AG91" s="403"/>
      <c r="AH91" s="403"/>
      <c r="AI91" s="403"/>
      <c r="AJ91" s="403"/>
      <c r="AK91" s="403"/>
      <c r="AL91" s="403"/>
      <c r="AM91" s="403"/>
      <c r="AN91" s="403"/>
      <c r="AO91" s="403"/>
      <c r="AP91" s="403"/>
      <c r="AQ91" s="403"/>
      <c r="AR91" s="403"/>
      <c r="AS91" s="403"/>
      <c r="AT91" s="403"/>
      <c r="AU91" s="403"/>
      <c r="AV91" s="403"/>
      <c r="AW91" s="403"/>
      <c r="AX91" s="403"/>
      <c r="AY91" s="403"/>
      <c r="AZ91" s="403"/>
      <c r="BA91" s="403"/>
      <c r="BB91" s="403"/>
      <c r="BC91" s="403"/>
      <c r="BD91" s="403"/>
      <c r="BE91" s="404"/>
      <c r="BF91" s="144" t="s">
        <v>922</v>
      </c>
      <c r="BG91" s="159" t="s">
        <v>630</v>
      </c>
      <c r="BH91" s="150" t="s">
        <v>923</v>
      </c>
      <c r="BI91" s="150" t="s">
        <v>924</v>
      </c>
      <c r="BJ91" s="150" t="s">
        <v>631</v>
      </c>
      <c r="BK91" s="275"/>
      <c r="BL91" s="276"/>
      <c r="BM91" s="276"/>
      <c r="BN91" s="276"/>
      <c r="BO91" s="276"/>
      <c r="BP91" s="276"/>
      <c r="BQ91" s="276"/>
      <c r="BR91" s="276"/>
      <c r="BS91" s="276"/>
      <c r="BT91" s="276"/>
      <c r="BU91" s="276"/>
      <c r="BV91" s="276"/>
      <c r="BW91" s="277"/>
      <c r="BX91" s="275"/>
      <c r="BY91" s="276"/>
      <c r="BZ91" s="276"/>
      <c r="CA91" s="276"/>
      <c r="CB91" s="276"/>
      <c r="CC91" s="276"/>
      <c r="CD91" s="276"/>
      <c r="CE91" s="276"/>
      <c r="CF91" s="276"/>
      <c r="CG91" s="276"/>
      <c r="CH91" s="276"/>
      <c r="CI91" s="276"/>
      <c r="CJ91" s="277"/>
      <c r="CK91" s="275"/>
      <c r="CL91" s="276"/>
      <c r="CM91" s="276"/>
      <c r="CN91" s="276"/>
      <c r="CO91" s="276"/>
      <c r="CP91" s="276"/>
      <c r="CQ91" s="276"/>
      <c r="CR91" s="276"/>
      <c r="CS91" s="276"/>
      <c r="CT91" s="276"/>
      <c r="CU91" s="276"/>
      <c r="CV91" s="276"/>
      <c r="CW91" s="277"/>
      <c r="CX91" s="272"/>
      <c r="CY91" s="273"/>
      <c r="CZ91" s="273"/>
      <c r="DA91" s="273"/>
      <c r="DB91" s="273"/>
      <c r="DC91" s="273"/>
      <c r="DD91" s="273"/>
      <c r="DE91" s="273"/>
      <c r="DF91" s="273"/>
      <c r="DG91" s="273"/>
      <c r="DH91" s="273"/>
      <c r="DI91" s="273"/>
      <c r="DJ91" s="274"/>
    </row>
    <row r="92" spans="1:114" ht="22.5" customHeight="1">
      <c r="A92" s="402" t="s">
        <v>927</v>
      </c>
      <c r="B92" s="403"/>
      <c r="C92" s="403"/>
      <c r="D92" s="403"/>
      <c r="E92" s="403"/>
      <c r="F92" s="403"/>
      <c r="G92" s="403"/>
      <c r="H92" s="403"/>
      <c r="I92" s="403"/>
      <c r="J92" s="403"/>
      <c r="K92" s="403"/>
      <c r="L92" s="403"/>
      <c r="M92" s="403"/>
      <c r="N92" s="403"/>
      <c r="O92" s="403"/>
      <c r="P92" s="403"/>
      <c r="Q92" s="403"/>
      <c r="R92" s="403"/>
      <c r="S92" s="403"/>
      <c r="T92" s="403"/>
      <c r="U92" s="403"/>
      <c r="V92" s="403"/>
      <c r="W92" s="403"/>
      <c r="X92" s="403"/>
      <c r="Y92" s="403"/>
      <c r="Z92" s="403"/>
      <c r="AA92" s="403"/>
      <c r="AB92" s="403"/>
      <c r="AC92" s="403"/>
      <c r="AD92" s="403"/>
      <c r="AE92" s="403"/>
      <c r="AF92" s="403"/>
      <c r="AG92" s="403"/>
      <c r="AH92" s="403"/>
      <c r="AI92" s="403"/>
      <c r="AJ92" s="403"/>
      <c r="AK92" s="403"/>
      <c r="AL92" s="403"/>
      <c r="AM92" s="403"/>
      <c r="AN92" s="403"/>
      <c r="AO92" s="403"/>
      <c r="AP92" s="403"/>
      <c r="AQ92" s="403"/>
      <c r="AR92" s="403"/>
      <c r="AS92" s="403"/>
      <c r="AT92" s="403"/>
      <c r="AU92" s="403"/>
      <c r="AV92" s="403"/>
      <c r="AW92" s="403"/>
      <c r="AX92" s="403"/>
      <c r="AY92" s="403"/>
      <c r="AZ92" s="403"/>
      <c r="BA92" s="403"/>
      <c r="BB92" s="403"/>
      <c r="BC92" s="403"/>
      <c r="BD92" s="403"/>
      <c r="BE92" s="404"/>
      <c r="BF92" s="144" t="s">
        <v>928</v>
      </c>
      <c r="BG92" s="159" t="s">
        <v>630</v>
      </c>
      <c r="BH92" s="150" t="s">
        <v>929</v>
      </c>
      <c r="BI92" s="150" t="s">
        <v>561</v>
      </c>
      <c r="BJ92" s="150" t="s">
        <v>631</v>
      </c>
      <c r="BK92" s="275">
        <v>595700</v>
      </c>
      <c r="BL92" s="276"/>
      <c r="BM92" s="276"/>
      <c r="BN92" s="276"/>
      <c r="BO92" s="276"/>
      <c r="BP92" s="276"/>
      <c r="BQ92" s="276"/>
      <c r="BR92" s="276"/>
      <c r="BS92" s="276"/>
      <c r="BT92" s="276"/>
      <c r="BU92" s="276"/>
      <c r="BV92" s="276"/>
      <c r="BW92" s="277"/>
      <c r="BX92" s="275">
        <v>0</v>
      </c>
      <c r="BY92" s="276"/>
      <c r="BZ92" s="276"/>
      <c r="CA92" s="276"/>
      <c r="CB92" s="276"/>
      <c r="CC92" s="276"/>
      <c r="CD92" s="276"/>
      <c r="CE92" s="276"/>
      <c r="CF92" s="276"/>
      <c r="CG92" s="276"/>
      <c r="CH92" s="276"/>
      <c r="CI92" s="276"/>
      <c r="CJ92" s="277"/>
      <c r="CK92" s="275">
        <v>0</v>
      </c>
      <c r="CL92" s="276"/>
      <c r="CM92" s="276"/>
      <c r="CN92" s="276"/>
      <c r="CO92" s="276"/>
      <c r="CP92" s="276"/>
      <c r="CQ92" s="276"/>
      <c r="CR92" s="276"/>
      <c r="CS92" s="276"/>
      <c r="CT92" s="276"/>
      <c r="CU92" s="276"/>
      <c r="CV92" s="276"/>
      <c r="CW92" s="277"/>
      <c r="CX92" s="272"/>
      <c r="CY92" s="273"/>
      <c r="CZ92" s="273"/>
      <c r="DA92" s="273"/>
      <c r="DB92" s="273"/>
      <c r="DC92" s="273"/>
      <c r="DD92" s="273"/>
      <c r="DE92" s="273"/>
      <c r="DF92" s="273"/>
      <c r="DG92" s="273"/>
      <c r="DH92" s="273"/>
      <c r="DI92" s="273"/>
      <c r="DJ92" s="274"/>
    </row>
    <row r="93" spans="1:114" ht="16.5" customHeight="1">
      <c r="A93" s="402" t="s">
        <v>637</v>
      </c>
      <c r="B93" s="403"/>
      <c r="C93" s="403"/>
      <c r="D93" s="403"/>
      <c r="E93" s="403"/>
      <c r="F93" s="403"/>
      <c r="G93" s="403"/>
      <c r="H93" s="403"/>
      <c r="I93" s="403"/>
      <c r="J93" s="403"/>
      <c r="K93" s="403"/>
      <c r="L93" s="403"/>
      <c r="M93" s="403"/>
      <c r="N93" s="403"/>
      <c r="O93" s="403"/>
      <c r="P93" s="403"/>
      <c r="Q93" s="403"/>
      <c r="R93" s="403"/>
      <c r="S93" s="403"/>
      <c r="T93" s="403"/>
      <c r="U93" s="403"/>
      <c r="V93" s="403"/>
      <c r="W93" s="403"/>
      <c r="X93" s="403"/>
      <c r="Y93" s="403"/>
      <c r="Z93" s="403"/>
      <c r="AA93" s="403"/>
      <c r="AB93" s="403"/>
      <c r="AC93" s="403"/>
      <c r="AD93" s="403"/>
      <c r="AE93" s="403"/>
      <c r="AF93" s="403"/>
      <c r="AG93" s="403"/>
      <c r="AH93" s="403"/>
      <c r="AI93" s="403"/>
      <c r="AJ93" s="403"/>
      <c r="AK93" s="403"/>
      <c r="AL93" s="403"/>
      <c r="AM93" s="403"/>
      <c r="AN93" s="403"/>
      <c r="AO93" s="403"/>
      <c r="AP93" s="403"/>
      <c r="AQ93" s="403"/>
      <c r="AR93" s="403"/>
      <c r="AS93" s="403"/>
      <c r="AT93" s="403"/>
      <c r="AU93" s="403"/>
      <c r="AV93" s="403"/>
      <c r="AW93" s="403"/>
      <c r="AX93" s="403"/>
      <c r="AY93" s="403"/>
      <c r="AZ93" s="403"/>
      <c r="BA93" s="403"/>
      <c r="BB93" s="403"/>
      <c r="BC93" s="403"/>
      <c r="BD93" s="403"/>
      <c r="BE93" s="404"/>
      <c r="BF93" s="144" t="s">
        <v>638</v>
      </c>
      <c r="BG93" s="159" t="s">
        <v>630</v>
      </c>
      <c r="BH93" s="150" t="s">
        <v>194</v>
      </c>
      <c r="BI93" s="150" t="s">
        <v>195</v>
      </c>
      <c r="BJ93" s="150" t="s">
        <v>631</v>
      </c>
      <c r="BK93" s="275">
        <v>660524.36</v>
      </c>
      <c r="BL93" s="276"/>
      <c r="BM93" s="276"/>
      <c r="BN93" s="276"/>
      <c r="BO93" s="276"/>
      <c r="BP93" s="276"/>
      <c r="BQ93" s="276"/>
      <c r="BR93" s="276"/>
      <c r="BS93" s="276"/>
      <c r="BT93" s="276"/>
      <c r="BU93" s="276"/>
      <c r="BV93" s="276"/>
      <c r="BW93" s="277"/>
      <c r="BX93" s="275">
        <v>650502.76</v>
      </c>
      <c r="BY93" s="276"/>
      <c r="BZ93" s="276"/>
      <c r="CA93" s="276"/>
      <c r="CB93" s="276"/>
      <c r="CC93" s="276"/>
      <c r="CD93" s="276"/>
      <c r="CE93" s="276"/>
      <c r="CF93" s="276"/>
      <c r="CG93" s="276"/>
      <c r="CH93" s="276"/>
      <c r="CI93" s="276"/>
      <c r="CJ93" s="277"/>
      <c r="CK93" s="275">
        <v>650502.76</v>
      </c>
      <c r="CL93" s="276"/>
      <c r="CM93" s="276"/>
      <c r="CN93" s="276"/>
      <c r="CO93" s="276"/>
      <c r="CP93" s="276"/>
      <c r="CQ93" s="276"/>
      <c r="CR93" s="276"/>
      <c r="CS93" s="276"/>
      <c r="CT93" s="276"/>
      <c r="CU93" s="276"/>
      <c r="CV93" s="276"/>
      <c r="CW93" s="277"/>
      <c r="CX93" s="272"/>
      <c r="CY93" s="273"/>
      <c r="CZ93" s="273"/>
      <c r="DA93" s="273"/>
      <c r="DB93" s="273"/>
      <c r="DC93" s="273"/>
      <c r="DD93" s="273"/>
      <c r="DE93" s="273"/>
      <c r="DF93" s="273"/>
      <c r="DG93" s="273"/>
      <c r="DH93" s="273"/>
      <c r="DI93" s="273"/>
      <c r="DJ93" s="274"/>
    </row>
    <row r="94" spans="1:114" ht="15.75" customHeight="1">
      <c r="A94" s="402" t="s">
        <v>639</v>
      </c>
      <c r="B94" s="403"/>
      <c r="C94" s="403"/>
      <c r="D94" s="403"/>
      <c r="E94" s="403"/>
      <c r="F94" s="403"/>
      <c r="G94" s="403"/>
      <c r="H94" s="403"/>
      <c r="I94" s="403"/>
      <c r="J94" s="403"/>
      <c r="K94" s="403"/>
      <c r="L94" s="403"/>
      <c r="M94" s="403"/>
      <c r="N94" s="403"/>
      <c r="O94" s="403"/>
      <c r="P94" s="403"/>
      <c r="Q94" s="403"/>
      <c r="R94" s="403"/>
      <c r="S94" s="403"/>
      <c r="T94" s="403"/>
      <c r="U94" s="403"/>
      <c r="V94" s="403"/>
      <c r="W94" s="403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3"/>
      <c r="AV94" s="403"/>
      <c r="AW94" s="403"/>
      <c r="AX94" s="403"/>
      <c r="AY94" s="403"/>
      <c r="AZ94" s="403"/>
      <c r="BA94" s="403"/>
      <c r="BB94" s="403"/>
      <c r="BC94" s="403"/>
      <c r="BD94" s="403"/>
      <c r="BE94" s="404"/>
      <c r="BF94" s="144" t="s">
        <v>640</v>
      </c>
      <c r="BG94" s="159" t="s">
        <v>630</v>
      </c>
      <c r="BH94" s="150" t="s">
        <v>194</v>
      </c>
      <c r="BI94" s="150" t="s">
        <v>196</v>
      </c>
      <c r="BJ94" s="150" t="s">
        <v>631</v>
      </c>
      <c r="BK94" s="275">
        <v>27522.11</v>
      </c>
      <c r="BL94" s="276"/>
      <c r="BM94" s="276"/>
      <c r="BN94" s="276"/>
      <c r="BO94" s="276"/>
      <c r="BP94" s="276"/>
      <c r="BQ94" s="276"/>
      <c r="BR94" s="276"/>
      <c r="BS94" s="276"/>
      <c r="BT94" s="276"/>
      <c r="BU94" s="276"/>
      <c r="BV94" s="276"/>
      <c r="BW94" s="277"/>
      <c r="BX94" s="275">
        <v>27104.48</v>
      </c>
      <c r="BY94" s="276"/>
      <c r="BZ94" s="276"/>
      <c r="CA94" s="276"/>
      <c r="CB94" s="276"/>
      <c r="CC94" s="276"/>
      <c r="CD94" s="276"/>
      <c r="CE94" s="276"/>
      <c r="CF94" s="276"/>
      <c r="CG94" s="276"/>
      <c r="CH94" s="276"/>
      <c r="CI94" s="276"/>
      <c r="CJ94" s="277"/>
      <c r="CK94" s="275">
        <v>27104.48</v>
      </c>
      <c r="CL94" s="276"/>
      <c r="CM94" s="276"/>
      <c r="CN94" s="276"/>
      <c r="CO94" s="276"/>
      <c r="CP94" s="276"/>
      <c r="CQ94" s="276"/>
      <c r="CR94" s="276"/>
      <c r="CS94" s="276"/>
      <c r="CT94" s="276"/>
      <c r="CU94" s="276"/>
      <c r="CV94" s="276"/>
      <c r="CW94" s="277"/>
      <c r="CX94" s="272"/>
      <c r="CY94" s="273"/>
      <c r="CZ94" s="273"/>
      <c r="DA94" s="273"/>
      <c r="DB94" s="273"/>
      <c r="DC94" s="273"/>
      <c r="DD94" s="273"/>
      <c r="DE94" s="273"/>
      <c r="DF94" s="273"/>
      <c r="DG94" s="273"/>
      <c r="DH94" s="273"/>
      <c r="DI94" s="273"/>
      <c r="DJ94" s="274"/>
    </row>
    <row r="95" spans="1:114" ht="15.75" customHeight="1">
      <c r="A95" s="402" t="s">
        <v>330</v>
      </c>
      <c r="B95" s="403"/>
      <c r="C95" s="403"/>
      <c r="D95" s="403"/>
      <c r="E95" s="403"/>
      <c r="F95" s="403"/>
      <c r="G95" s="403"/>
      <c r="H95" s="403"/>
      <c r="I95" s="403"/>
      <c r="J95" s="403"/>
      <c r="K95" s="403"/>
      <c r="L95" s="403"/>
      <c r="M95" s="403"/>
      <c r="N95" s="403"/>
      <c r="O95" s="403"/>
      <c r="P95" s="403"/>
      <c r="Q95" s="403"/>
      <c r="R95" s="403"/>
      <c r="S95" s="403"/>
      <c r="T95" s="403"/>
      <c r="U95" s="403"/>
      <c r="V95" s="403"/>
      <c r="W95" s="403"/>
      <c r="X95" s="403"/>
      <c r="Y95" s="403"/>
      <c r="Z95" s="403"/>
      <c r="AA95" s="403"/>
      <c r="AB95" s="403"/>
      <c r="AC95" s="403"/>
      <c r="AD95" s="403"/>
      <c r="AE95" s="403"/>
      <c r="AF95" s="403"/>
      <c r="AG95" s="403"/>
      <c r="AH95" s="403"/>
      <c r="AI95" s="403"/>
      <c r="AJ95" s="403"/>
      <c r="AK95" s="403"/>
      <c r="AL95" s="403"/>
      <c r="AM95" s="403"/>
      <c r="AN95" s="403"/>
      <c r="AO95" s="403"/>
      <c r="AP95" s="403"/>
      <c r="AQ95" s="403"/>
      <c r="AR95" s="403"/>
      <c r="AS95" s="403"/>
      <c r="AT95" s="403"/>
      <c r="AU95" s="403"/>
      <c r="AV95" s="403"/>
      <c r="AW95" s="403"/>
      <c r="AX95" s="403"/>
      <c r="AY95" s="403"/>
      <c r="AZ95" s="403"/>
      <c r="BA95" s="403"/>
      <c r="BB95" s="403"/>
      <c r="BC95" s="403"/>
      <c r="BD95" s="403"/>
      <c r="BE95" s="404"/>
      <c r="BF95" s="144" t="s">
        <v>638</v>
      </c>
      <c r="BG95" s="159" t="s">
        <v>630</v>
      </c>
      <c r="BH95" s="150" t="s">
        <v>331</v>
      </c>
      <c r="BI95" s="150" t="s">
        <v>332</v>
      </c>
      <c r="BJ95" s="150" t="s">
        <v>631</v>
      </c>
      <c r="BK95" s="275">
        <v>1521377.05</v>
      </c>
      <c r="BL95" s="276"/>
      <c r="BM95" s="276"/>
      <c r="BN95" s="276"/>
      <c r="BO95" s="276"/>
      <c r="BP95" s="276"/>
      <c r="BQ95" s="276"/>
      <c r="BR95" s="276"/>
      <c r="BS95" s="276"/>
      <c r="BT95" s="276"/>
      <c r="BU95" s="276"/>
      <c r="BV95" s="276"/>
      <c r="BW95" s="277"/>
      <c r="BX95" s="275">
        <v>0</v>
      </c>
      <c r="BY95" s="276"/>
      <c r="BZ95" s="276"/>
      <c r="CA95" s="276"/>
      <c r="CB95" s="276"/>
      <c r="CC95" s="276"/>
      <c r="CD95" s="276"/>
      <c r="CE95" s="276"/>
      <c r="CF95" s="276"/>
      <c r="CG95" s="276"/>
      <c r="CH95" s="276"/>
      <c r="CI95" s="276"/>
      <c r="CJ95" s="277"/>
      <c r="CK95" s="275">
        <v>0</v>
      </c>
      <c r="CL95" s="276"/>
      <c r="CM95" s="276"/>
      <c r="CN95" s="276"/>
      <c r="CO95" s="276"/>
      <c r="CP95" s="276"/>
      <c r="CQ95" s="276"/>
      <c r="CR95" s="276"/>
      <c r="CS95" s="276"/>
      <c r="CT95" s="276"/>
      <c r="CU95" s="276"/>
      <c r="CV95" s="276"/>
      <c r="CW95" s="277"/>
      <c r="CX95" s="272"/>
      <c r="CY95" s="273"/>
      <c r="CZ95" s="273"/>
      <c r="DA95" s="273"/>
      <c r="DB95" s="273"/>
      <c r="DC95" s="273"/>
      <c r="DD95" s="273"/>
      <c r="DE95" s="273"/>
      <c r="DF95" s="273"/>
      <c r="DG95" s="273"/>
      <c r="DH95" s="273"/>
      <c r="DI95" s="273"/>
      <c r="DJ95" s="274"/>
    </row>
    <row r="96" spans="1:114" ht="15.75" customHeight="1">
      <c r="A96" s="402" t="s">
        <v>333</v>
      </c>
      <c r="B96" s="403"/>
      <c r="C96" s="403"/>
      <c r="D96" s="403"/>
      <c r="E96" s="403"/>
      <c r="F96" s="403"/>
      <c r="G96" s="403"/>
      <c r="H96" s="403"/>
      <c r="I96" s="403"/>
      <c r="J96" s="403"/>
      <c r="K96" s="403"/>
      <c r="L96" s="403"/>
      <c r="M96" s="403"/>
      <c r="N96" s="403"/>
      <c r="O96" s="403"/>
      <c r="P96" s="403"/>
      <c r="Q96" s="403"/>
      <c r="R96" s="403"/>
      <c r="S96" s="403"/>
      <c r="T96" s="403"/>
      <c r="U96" s="403"/>
      <c r="V96" s="403"/>
      <c r="W96" s="403"/>
      <c r="X96" s="403"/>
      <c r="Y96" s="403"/>
      <c r="Z96" s="403"/>
      <c r="AA96" s="403"/>
      <c r="AB96" s="403"/>
      <c r="AC96" s="403"/>
      <c r="AD96" s="403"/>
      <c r="AE96" s="403"/>
      <c r="AF96" s="403"/>
      <c r="AG96" s="403"/>
      <c r="AH96" s="403"/>
      <c r="AI96" s="403"/>
      <c r="AJ96" s="403"/>
      <c r="AK96" s="403"/>
      <c r="AL96" s="403"/>
      <c r="AM96" s="403"/>
      <c r="AN96" s="403"/>
      <c r="AO96" s="403"/>
      <c r="AP96" s="403"/>
      <c r="AQ96" s="403"/>
      <c r="AR96" s="403"/>
      <c r="AS96" s="403"/>
      <c r="AT96" s="403"/>
      <c r="AU96" s="403"/>
      <c r="AV96" s="403"/>
      <c r="AW96" s="403"/>
      <c r="AX96" s="403"/>
      <c r="AY96" s="403"/>
      <c r="AZ96" s="403"/>
      <c r="BA96" s="403"/>
      <c r="BB96" s="403"/>
      <c r="BC96" s="403"/>
      <c r="BD96" s="403"/>
      <c r="BE96" s="404"/>
      <c r="BF96" s="144" t="s">
        <v>640</v>
      </c>
      <c r="BG96" s="159" t="s">
        <v>630</v>
      </c>
      <c r="BH96" s="150" t="s">
        <v>331</v>
      </c>
      <c r="BI96" s="150" t="s">
        <v>335</v>
      </c>
      <c r="BJ96" s="150" t="s">
        <v>631</v>
      </c>
      <c r="BK96" s="275">
        <v>111607.35</v>
      </c>
      <c r="BL96" s="276"/>
      <c r="BM96" s="276"/>
      <c r="BN96" s="276"/>
      <c r="BO96" s="276"/>
      <c r="BP96" s="276"/>
      <c r="BQ96" s="276"/>
      <c r="BR96" s="276"/>
      <c r="BS96" s="276"/>
      <c r="BT96" s="276"/>
      <c r="BU96" s="276"/>
      <c r="BV96" s="276"/>
      <c r="BW96" s="277"/>
      <c r="BX96" s="275">
        <v>0</v>
      </c>
      <c r="BY96" s="276"/>
      <c r="BZ96" s="276"/>
      <c r="CA96" s="276"/>
      <c r="CB96" s="276"/>
      <c r="CC96" s="276"/>
      <c r="CD96" s="276"/>
      <c r="CE96" s="276"/>
      <c r="CF96" s="276"/>
      <c r="CG96" s="276"/>
      <c r="CH96" s="276"/>
      <c r="CI96" s="276"/>
      <c r="CJ96" s="277"/>
      <c r="CK96" s="275">
        <v>0</v>
      </c>
      <c r="CL96" s="276"/>
      <c r="CM96" s="276"/>
      <c r="CN96" s="276"/>
      <c r="CO96" s="276"/>
      <c r="CP96" s="276"/>
      <c r="CQ96" s="276"/>
      <c r="CR96" s="276"/>
      <c r="CS96" s="276"/>
      <c r="CT96" s="276"/>
      <c r="CU96" s="276"/>
      <c r="CV96" s="276"/>
      <c r="CW96" s="277"/>
      <c r="CX96" s="272"/>
      <c r="CY96" s="273"/>
      <c r="CZ96" s="273"/>
      <c r="DA96" s="273"/>
      <c r="DB96" s="273"/>
      <c r="DC96" s="273"/>
      <c r="DD96" s="273"/>
      <c r="DE96" s="273"/>
      <c r="DF96" s="273"/>
      <c r="DG96" s="273"/>
      <c r="DH96" s="273"/>
      <c r="DI96" s="273"/>
      <c r="DJ96" s="274"/>
    </row>
    <row r="97" spans="1:118" ht="15.75" customHeight="1">
      <c r="A97" s="402" t="s">
        <v>334</v>
      </c>
      <c r="B97" s="403"/>
      <c r="C97" s="403"/>
      <c r="D97" s="403"/>
      <c r="E97" s="403"/>
      <c r="F97" s="403"/>
      <c r="G97" s="403"/>
      <c r="H97" s="403"/>
      <c r="I97" s="403"/>
      <c r="J97" s="403"/>
      <c r="K97" s="403"/>
      <c r="L97" s="403"/>
      <c r="M97" s="403"/>
      <c r="N97" s="403"/>
      <c r="O97" s="403"/>
      <c r="P97" s="403"/>
      <c r="Q97" s="403"/>
      <c r="R97" s="403"/>
      <c r="S97" s="403"/>
      <c r="T97" s="403"/>
      <c r="U97" s="403"/>
      <c r="V97" s="403"/>
      <c r="W97" s="403"/>
      <c r="X97" s="403"/>
      <c r="Y97" s="403"/>
      <c r="Z97" s="403"/>
      <c r="AA97" s="403"/>
      <c r="AB97" s="403"/>
      <c r="AC97" s="403"/>
      <c r="AD97" s="403"/>
      <c r="AE97" s="403"/>
      <c r="AF97" s="403"/>
      <c r="AG97" s="403"/>
      <c r="AH97" s="403"/>
      <c r="AI97" s="403"/>
      <c r="AJ97" s="403"/>
      <c r="AK97" s="403"/>
      <c r="AL97" s="403"/>
      <c r="AM97" s="403"/>
      <c r="AN97" s="403"/>
      <c r="AO97" s="403"/>
      <c r="AP97" s="403"/>
      <c r="AQ97" s="403"/>
      <c r="AR97" s="403"/>
      <c r="AS97" s="403"/>
      <c r="AT97" s="403"/>
      <c r="AU97" s="403"/>
      <c r="AV97" s="403"/>
      <c r="AW97" s="403"/>
      <c r="AX97" s="403"/>
      <c r="AY97" s="403"/>
      <c r="AZ97" s="403"/>
      <c r="BA97" s="403"/>
      <c r="BB97" s="403"/>
      <c r="BC97" s="403"/>
      <c r="BD97" s="403"/>
      <c r="BE97" s="404"/>
      <c r="BF97" s="144" t="s">
        <v>337</v>
      </c>
      <c r="BG97" s="159" t="s">
        <v>630</v>
      </c>
      <c r="BH97" s="150" t="s">
        <v>331</v>
      </c>
      <c r="BI97" s="150" t="s">
        <v>336</v>
      </c>
      <c r="BJ97" s="150" t="s">
        <v>631</v>
      </c>
      <c r="BK97" s="275">
        <v>200000</v>
      </c>
      <c r="BL97" s="276"/>
      <c r="BM97" s="276"/>
      <c r="BN97" s="276"/>
      <c r="BO97" s="276"/>
      <c r="BP97" s="276"/>
      <c r="BQ97" s="276"/>
      <c r="BR97" s="276"/>
      <c r="BS97" s="276"/>
      <c r="BT97" s="276"/>
      <c r="BU97" s="276"/>
      <c r="BV97" s="276"/>
      <c r="BW97" s="277"/>
      <c r="BX97" s="275">
        <v>0</v>
      </c>
      <c r="BY97" s="276"/>
      <c r="BZ97" s="276"/>
      <c r="CA97" s="276"/>
      <c r="CB97" s="276"/>
      <c r="CC97" s="276"/>
      <c r="CD97" s="276"/>
      <c r="CE97" s="276"/>
      <c r="CF97" s="276"/>
      <c r="CG97" s="276"/>
      <c r="CH97" s="276"/>
      <c r="CI97" s="276"/>
      <c r="CJ97" s="277"/>
      <c r="CK97" s="275">
        <v>0</v>
      </c>
      <c r="CL97" s="276"/>
      <c r="CM97" s="276"/>
      <c r="CN97" s="276"/>
      <c r="CO97" s="276"/>
      <c r="CP97" s="276"/>
      <c r="CQ97" s="276"/>
      <c r="CR97" s="276"/>
      <c r="CS97" s="276"/>
      <c r="CT97" s="276"/>
      <c r="CU97" s="276"/>
      <c r="CV97" s="276"/>
      <c r="CW97" s="277"/>
      <c r="CX97" s="272"/>
      <c r="CY97" s="273"/>
      <c r="CZ97" s="273"/>
      <c r="DA97" s="273"/>
      <c r="DB97" s="273"/>
      <c r="DC97" s="273"/>
      <c r="DD97" s="273"/>
      <c r="DE97" s="273"/>
      <c r="DF97" s="273"/>
      <c r="DG97" s="273"/>
      <c r="DH97" s="273"/>
      <c r="DI97" s="273"/>
      <c r="DJ97" s="274"/>
    </row>
    <row r="98" spans="1:118" ht="11.25" customHeight="1">
      <c r="A98" s="262" t="s">
        <v>547</v>
      </c>
      <c r="B98" s="263"/>
      <c r="C98" s="263"/>
      <c r="D98" s="263"/>
      <c r="E98" s="263"/>
      <c r="F98" s="263"/>
      <c r="G98" s="263"/>
      <c r="H98" s="263"/>
      <c r="I98" s="263"/>
      <c r="J98" s="263"/>
      <c r="K98" s="263"/>
      <c r="L98" s="263"/>
      <c r="M98" s="263"/>
      <c r="N98" s="263"/>
      <c r="O98" s="263"/>
      <c r="P98" s="263"/>
      <c r="Q98" s="263"/>
      <c r="R98" s="263"/>
      <c r="S98" s="263"/>
      <c r="T98" s="263"/>
      <c r="U98" s="263"/>
      <c r="V98" s="263"/>
      <c r="W98" s="263"/>
      <c r="X98" s="263"/>
      <c r="Y98" s="263"/>
      <c r="Z98" s="263"/>
      <c r="AA98" s="263"/>
      <c r="AB98" s="263"/>
      <c r="AC98" s="263"/>
      <c r="AD98" s="263"/>
      <c r="AE98" s="263"/>
      <c r="AF98" s="263"/>
      <c r="AG98" s="263"/>
      <c r="AH98" s="263"/>
      <c r="AI98" s="263"/>
      <c r="AJ98" s="263"/>
      <c r="AK98" s="263"/>
      <c r="AL98" s="263"/>
      <c r="AM98" s="263"/>
      <c r="AN98" s="263"/>
      <c r="AO98" s="263"/>
      <c r="AP98" s="263"/>
      <c r="AQ98" s="263"/>
      <c r="AR98" s="263"/>
      <c r="AS98" s="263"/>
      <c r="AT98" s="263"/>
      <c r="AU98" s="263"/>
      <c r="AV98" s="263"/>
      <c r="AW98" s="263"/>
      <c r="AX98" s="263"/>
      <c r="AY98" s="263"/>
      <c r="AZ98" s="263"/>
      <c r="BA98" s="263"/>
      <c r="BB98" s="263"/>
      <c r="BC98" s="263"/>
      <c r="BD98" s="263"/>
      <c r="BE98" s="264"/>
      <c r="BF98" s="147" t="s">
        <v>61</v>
      </c>
      <c r="BG98" s="159" t="s">
        <v>43</v>
      </c>
      <c r="BH98" s="150"/>
      <c r="BI98" s="145"/>
      <c r="BJ98" s="150"/>
      <c r="BK98" s="268">
        <f>BK100</f>
        <v>0</v>
      </c>
      <c r="BL98" s="268"/>
      <c r="BM98" s="268"/>
      <c r="BN98" s="268"/>
      <c r="BO98" s="268"/>
      <c r="BP98" s="268"/>
      <c r="BQ98" s="268"/>
      <c r="BR98" s="268"/>
      <c r="BS98" s="268"/>
      <c r="BT98" s="268"/>
      <c r="BU98" s="268"/>
      <c r="BV98" s="268"/>
      <c r="BW98" s="268"/>
      <c r="BX98" s="268">
        <f>BX100</f>
        <v>0</v>
      </c>
      <c r="BY98" s="268"/>
      <c r="BZ98" s="268"/>
      <c r="CA98" s="268"/>
      <c r="CB98" s="268"/>
      <c r="CC98" s="268"/>
      <c r="CD98" s="268"/>
      <c r="CE98" s="268"/>
      <c r="CF98" s="268"/>
      <c r="CG98" s="268"/>
      <c r="CH98" s="268"/>
      <c r="CI98" s="268"/>
      <c r="CJ98" s="268"/>
      <c r="CK98" s="268">
        <f>CK100</f>
        <v>0</v>
      </c>
      <c r="CL98" s="268"/>
      <c r="CM98" s="268"/>
      <c r="CN98" s="268"/>
      <c r="CO98" s="268"/>
      <c r="CP98" s="268"/>
      <c r="CQ98" s="268"/>
      <c r="CR98" s="268"/>
      <c r="CS98" s="268"/>
      <c r="CT98" s="268"/>
      <c r="CU98" s="268"/>
      <c r="CV98" s="268"/>
      <c r="CW98" s="268"/>
      <c r="CX98" s="260" t="str">
        <f>CX99</f>
        <v>х</v>
      </c>
      <c r="CY98" s="260"/>
      <c r="CZ98" s="260"/>
      <c r="DA98" s="260"/>
      <c r="DB98" s="260"/>
      <c r="DC98" s="260"/>
      <c r="DD98" s="260"/>
      <c r="DE98" s="260"/>
      <c r="DF98" s="260"/>
      <c r="DG98" s="260"/>
      <c r="DH98" s="260"/>
      <c r="DI98" s="260"/>
      <c r="DJ98" s="271"/>
    </row>
    <row r="99" spans="1:118" ht="11.25" customHeight="1">
      <c r="A99" s="265" t="s">
        <v>62</v>
      </c>
      <c r="B99" s="266"/>
      <c r="C99" s="266"/>
      <c r="D99" s="266"/>
      <c r="E99" s="266"/>
      <c r="F99" s="266"/>
      <c r="G99" s="266"/>
      <c r="H99" s="266"/>
      <c r="I99" s="266"/>
      <c r="J99" s="266"/>
      <c r="K99" s="266"/>
      <c r="L99" s="266"/>
      <c r="M99" s="266"/>
      <c r="N99" s="266"/>
      <c r="O99" s="266"/>
      <c r="P99" s="266"/>
      <c r="Q99" s="266"/>
      <c r="R99" s="266"/>
      <c r="S99" s="266"/>
      <c r="T99" s="266"/>
      <c r="U99" s="266"/>
      <c r="V99" s="266"/>
      <c r="W99" s="266"/>
      <c r="X99" s="266"/>
      <c r="Y99" s="266"/>
      <c r="Z99" s="266"/>
      <c r="AA99" s="266"/>
      <c r="AB99" s="266"/>
      <c r="AC99" s="266"/>
      <c r="AD99" s="266"/>
      <c r="AE99" s="266"/>
      <c r="AF99" s="266"/>
      <c r="AG99" s="266"/>
      <c r="AH99" s="266"/>
      <c r="AI99" s="266"/>
      <c r="AJ99" s="266"/>
      <c r="AK99" s="266"/>
      <c r="AL99" s="266"/>
      <c r="AM99" s="266"/>
      <c r="AN99" s="266"/>
      <c r="AO99" s="266"/>
      <c r="AP99" s="266"/>
      <c r="AQ99" s="266"/>
      <c r="AR99" s="266"/>
      <c r="AS99" s="266"/>
      <c r="AT99" s="266"/>
      <c r="AU99" s="266"/>
      <c r="AV99" s="266"/>
      <c r="AW99" s="266"/>
      <c r="AX99" s="266"/>
      <c r="AY99" s="266"/>
      <c r="AZ99" s="266"/>
      <c r="BA99" s="266"/>
      <c r="BB99" s="266"/>
      <c r="BC99" s="266"/>
      <c r="BD99" s="266"/>
      <c r="BE99" s="267"/>
      <c r="BF99" s="144" t="s">
        <v>63</v>
      </c>
      <c r="BG99" s="159" t="s">
        <v>64</v>
      </c>
      <c r="BH99" s="150"/>
      <c r="BI99" s="145"/>
      <c r="BJ99" s="150"/>
      <c r="BK99" s="260"/>
      <c r="BL99" s="260"/>
      <c r="BM99" s="260"/>
      <c r="BN99" s="260"/>
      <c r="BO99" s="260"/>
      <c r="BP99" s="260"/>
      <c r="BQ99" s="260"/>
      <c r="BR99" s="260"/>
      <c r="BS99" s="260"/>
      <c r="BT99" s="260"/>
      <c r="BU99" s="260"/>
      <c r="BV99" s="260"/>
      <c r="BW99" s="260"/>
      <c r="BX99" s="260"/>
      <c r="BY99" s="260"/>
      <c r="BZ99" s="260"/>
      <c r="CA99" s="260"/>
      <c r="CB99" s="260"/>
      <c r="CC99" s="260"/>
      <c r="CD99" s="260"/>
      <c r="CE99" s="260"/>
      <c r="CF99" s="260"/>
      <c r="CG99" s="260"/>
      <c r="CH99" s="260"/>
      <c r="CI99" s="260"/>
      <c r="CJ99" s="260"/>
      <c r="CK99" s="260"/>
      <c r="CL99" s="260"/>
      <c r="CM99" s="260"/>
      <c r="CN99" s="260"/>
      <c r="CO99" s="260"/>
      <c r="CP99" s="260"/>
      <c r="CQ99" s="260"/>
      <c r="CR99" s="260"/>
      <c r="CS99" s="260"/>
      <c r="CT99" s="260"/>
      <c r="CU99" s="260"/>
      <c r="CV99" s="260"/>
      <c r="CW99" s="260"/>
      <c r="CX99" s="269" t="s">
        <v>43</v>
      </c>
      <c r="CY99" s="269"/>
      <c r="CZ99" s="269"/>
      <c r="DA99" s="269"/>
      <c r="DB99" s="269"/>
      <c r="DC99" s="269"/>
      <c r="DD99" s="269"/>
      <c r="DE99" s="269"/>
      <c r="DF99" s="269"/>
      <c r="DG99" s="269"/>
      <c r="DH99" s="269"/>
      <c r="DI99" s="269"/>
      <c r="DJ99" s="270"/>
    </row>
    <row r="100" spans="1:118">
      <c r="A100" s="265" t="s">
        <v>831</v>
      </c>
      <c r="B100" s="266"/>
      <c r="C100" s="266"/>
      <c r="D100" s="266"/>
      <c r="E100" s="266"/>
      <c r="F100" s="266"/>
      <c r="G100" s="266"/>
      <c r="H100" s="266"/>
      <c r="I100" s="266"/>
      <c r="J100" s="266"/>
      <c r="K100" s="266"/>
      <c r="L100" s="266"/>
      <c r="M100" s="266"/>
      <c r="N100" s="266"/>
      <c r="O100" s="266"/>
      <c r="P100" s="266"/>
      <c r="Q100" s="266"/>
      <c r="R100" s="266"/>
      <c r="S100" s="266"/>
      <c r="T100" s="266"/>
      <c r="U100" s="266"/>
      <c r="V100" s="266"/>
      <c r="W100" s="266"/>
      <c r="X100" s="266"/>
      <c r="Y100" s="266"/>
      <c r="Z100" s="266"/>
      <c r="AA100" s="266"/>
      <c r="AB100" s="266"/>
      <c r="AC100" s="266"/>
      <c r="AD100" s="266"/>
      <c r="AE100" s="266"/>
      <c r="AF100" s="266"/>
      <c r="AG100" s="266"/>
      <c r="AH100" s="266"/>
      <c r="AI100" s="266"/>
      <c r="AJ100" s="266"/>
      <c r="AK100" s="266"/>
      <c r="AL100" s="266"/>
      <c r="AM100" s="266"/>
      <c r="AN100" s="266"/>
      <c r="AO100" s="266"/>
      <c r="AP100" s="266"/>
      <c r="AQ100" s="266"/>
      <c r="AR100" s="266"/>
      <c r="AS100" s="266"/>
      <c r="AT100" s="266"/>
      <c r="AU100" s="266"/>
      <c r="AV100" s="266"/>
      <c r="AW100" s="266"/>
      <c r="AX100" s="266"/>
      <c r="AY100" s="266"/>
      <c r="AZ100" s="266"/>
      <c r="BA100" s="266"/>
      <c r="BB100" s="266"/>
      <c r="BC100" s="266"/>
      <c r="BD100" s="266"/>
      <c r="BE100" s="267"/>
      <c r="BF100" s="144"/>
      <c r="BG100" s="159" t="s">
        <v>64</v>
      </c>
      <c r="BH100" s="150" t="s">
        <v>683</v>
      </c>
      <c r="BI100" s="145" t="s">
        <v>832</v>
      </c>
      <c r="BJ100" s="150" t="s">
        <v>64</v>
      </c>
      <c r="BK100" s="260"/>
      <c r="BL100" s="260"/>
      <c r="BM100" s="260"/>
      <c r="BN100" s="260"/>
      <c r="BO100" s="260"/>
      <c r="BP100" s="260"/>
      <c r="BQ100" s="260"/>
      <c r="BR100" s="260"/>
      <c r="BS100" s="260"/>
      <c r="BT100" s="260"/>
      <c r="BU100" s="260"/>
      <c r="BV100" s="260"/>
      <c r="BW100" s="260"/>
      <c r="BX100" s="260"/>
      <c r="BY100" s="260"/>
      <c r="BZ100" s="260"/>
      <c r="CA100" s="260"/>
      <c r="CB100" s="260"/>
      <c r="CC100" s="260"/>
      <c r="CD100" s="260"/>
      <c r="CE100" s="260"/>
      <c r="CF100" s="260"/>
      <c r="CG100" s="260"/>
      <c r="CH100" s="260"/>
      <c r="CI100" s="260"/>
      <c r="CJ100" s="260"/>
      <c r="CK100" s="260"/>
      <c r="CL100" s="260"/>
      <c r="CM100" s="260"/>
      <c r="CN100" s="260"/>
      <c r="CO100" s="260"/>
      <c r="CP100" s="260"/>
      <c r="CQ100" s="260"/>
      <c r="CR100" s="260"/>
      <c r="CS100" s="260"/>
      <c r="CT100" s="260"/>
      <c r="CU100" s="260"/>
      <c r="CV100" s="260"/>
      <c r="CW100" s="260"/>
      <c r="CX100" s="269" t="s">
        <v>43</v>
      </c>
      <c r="CY100" s="269"/>
      <c r="CZ100" s="269"/>
      <c r="DA100" s="269"/>
      <c r="DB100" s="269"/>
      <c r="DC100" s="269"/>
      <c r="DD100" s="269"/>
      <c r="DE100" s="269"/>
      <c r="DF100" s="269"/>
      <c r="DG100" s="269"/>
      <c r="DH100" s="269"/>
      <c r="DI100" s="269"/>
      <c r="DJ100" s="270"/>
    </row>
    <row r="101" spans="1:118">
      <c r="A101" s="385" t="s">
        <v>65</v>
      </c>
      <c r="B101" s="386"/>
      <c r="C101" s="386"/>
      <c r="D101" s="386"/>
      <c r="E101" s="386"/>
      <c r="F101" s="386"/>
      <c r="G101" s="386"/>
      <c r="H101" s="386"/>
      <c r="I101" s="386"/>
      <c r="J101" s="386"/>
      <c r="K101" s="386"/>
      <c r="L101" s="386"/>
      <c r="M101" s="386"/>
      <c r="N101" s="386"/>
      <c r="O101" s="386"/>
      <c r="P101" s="386"/>
      <c r="Q101" s="386"/>
      <c r="R101" s="386"/>
      <c r="S101" s="386"/>
      <c r="T101" s="386"/>
      <c r="U101" s="386"/>
      <c r="V101" s="386"/>
      <c r="W101" s="386"/>
      <c r="X101" s="386"/>
      <c r="Y101" s="386"/>
      <c r="Z101" s="386"/>
      <c r="AA101" s="386"/>
      <c r="AB101" s="386"/>
      <c r="AC101" s="386"/>
      <c r="AD101" s="386"/>
      <c r="AE101" s="386"/>
      <c r="AF101" s="386"/>
      <c r="AG101" s="386"/>
      <c r="AH101" s="386"/>
      <c r="AI101" s="386"/>
      <c r="AJ101" s="386"/>
      <c r="AK101" s="386"/>
      <c r="AL101" s="386"/>
      <c r="AM101" s="386"/>
      <c r="AN101" s="386"/>
      <c r="AO101" s="386"/>
      <c r="AP101" s="386"/>
      <c r="AQ101" s="386"/>
      <c r="AR101" s="386"/>
      <c r="AS101" s="386"/>
      <c r="AT101" s="386"/>
      <c r="AU101" s="386"/>
      <c r="AV101" s="386"/>
      <c r="AW101" s="386"/>
      <c r="AX101" s="386"/>
      <c r="AY101" s="386"/>
      <c r="AZ101" s="386"/>
      <c r="BA101" s="386"/>
      <c r="BB101" s="386"/>
      <c r="BC101" s="386"/>
      <c r="BD101" s="386"/>
      <c r="BE101" s="387"/>
      <c r="BF101" s="147" t="s">
        <v>66</v>
      </c>
      <c r="BG101" s="161" t="s">
        <v>43</v>
      </c>
      <c r="BH101" s="154"/>
      <c r="BI101" s="148"/>
      <c r="BJ101" s="154" t="s">
        <v>43</v>
      </c>
      <c r="BK101" s="268">
        <f>BK103+BK112+BK131+BK160+BK167+BK170+BK182+BK187+BK193+BK199+BK208</f>
        <v>89592781.210000008</v>
      </c>
      <c r="BL101" s="268"/>
      <c r="BM101" s="268"/>
      <c r="BN101" s="268"/>
      <c r="BO101" s="268"/>
      <c r="BP101" s="268"/>
      <c r="BQ101" s="268"/>
      <c r="BR101" s="268"/>
      <c r="BS101" s="268"/>
      <c r="BT101" s="268"/>
      <c r="BU101" s="268"/>
      <c r="BV101" s="268"/>
      <c r="BW101" s="268"/>
      <c r="BX101" s="268">
        <f>BX103+BX112+BX131+BX160+BX167+BX170+BX182+BX187+BX193</f>
        <v>67438972.960000008</v>
      </c>
      <c r="BY101" s="268"/>
      <c r="BZ101" s="268"/>
      <c r="CA101" s="268"/>
      <c r="CB101" s="268"/>
      <c r="CC101" s="268"/>
      <c r="CD101" s="268"/>
      <c r="CE101" s="268"/>
      <c r="CF101" s="268"/>
      <c r="CG101" s="268"/>
      <c r="CH101" s="268"/>
      <c r="CI101" s="268"/>
      <c r="CJ101" s="268"/>
      <c r="CK101" s="268">
        <f>CK103+CK112+CK131+CK160+CK167+CK170+CK182+CK187+CK193</f>
        <v>68106731.560000002</v>
      </c>
      <c r="CL101" s="268"/>
      <c r="CM101" s="268"/>
      <c r="CN101" s="268"/>
      <c r="CO101" s="268"/>
      <c r="CP101" s="268"/>
      <c r="CQ101" s="268"/>
      <c r="CR101" s="268"/>
      <c r="CS101" s="268"/>
      <c r="CT101" s="268"/>
      <c r="CU101" s="268"/>
      <c r="CV101" s="268"/>
      <c r="CW101" s="268"/>
      <c r="CX101" s="269" t="s">
        <v>43</v>
      </c>
      <c r="CY101" s="269"/>
      <c r="CZ101" s="269"/>
      <c r="DA101" s="269"/>
      <c r="DB101" s="269"/>
      <c r="DC101" s="269"/>
      <c r="DD101" s="269"/>
      <c r="DE101" s="269"/>
      <c r="DF101" s="269"/>
      <c r="DG101" s="269"/>
      <c r="DH101" s="269"/>
      <c r="DI101" s="269"/>
      <c r="DJ101" s="270"/>
      <c r="DL101" s="211"/>
    </row>
    <row r="102" spans="1:118">
      <c r="A102" s="405" t="s">
        <v>48</v>
      </c>
      <c r="B102" s="406"/>
      <c r="C102" s="406"/>
      <c r="D102" s="406"/>
      <c r="E102" s="406"/>
      <c r="F102" s="406"/>
      <c r="G102" s="406"/>
      <c r="H102" s="406"/>
      <c r="I102" s="406"/>
      <c r="J102" s="406"/>
      <c r="K102" s="406"/>
      <c r="L102" s="406"/>
      <c r="M102" s="406"/>
      <c r="N102" s="406"/>
      <c r="O102" s="406"/>
      <c r="P102" s="406"/>
      <c r="Q102" s="406"/>
      <c r="R102" s="406"/>
      <c r="S102" s="406"/>
      <c r="T102" s="406"/>
      <c r="U102" s="406"/>
      <c r="V102" s="406"/>
      <c r="W102" s="406"/>
      <c r="X102" s="406"/>
      <c r="Y102" s="406"/>
      <c r="Z102" s="406"/>
      <c r="AA102" s="406"/>
      <c r="AB102" s="406"/>
      <c r="AC102" s="406"/>
      <c r="AD102" s="406"/>
      <c r="AE102" s="406"/>
      <c r="AF102" s="406"/>
      <c r="AG102" s="406"/>
      <c r="AH102" s="406"/>
      <c r="AI102" s="406"/>
      <c r="AJ102" s="406"/>
      <c r="AK102" s="406"/>
      <c r="AL102" s="406"/>
      <c r="AM102" s="406"/>
      <c r="AN102" s="406"/>
      <c r="AO102" s="406"/>
      <c r="AP102" s="406"/>
      <c r="AQ102" s="406"/>
      <c r="AR102" s="406"/>
      <c r="AS102" s="406"/>
      <c r="AT102" s="406"/>
      <c r="AU102" s="406"/>
      <c r="AV102" s="406"/>
      <c r="AW102" s="406"/>
      <c r="AX102" s="406"/>
      <c r="AY102" s="406"/>
      <c r="AZ102" s="406"/>
      <c r="BA102" s="406"/>
      <c r="BB102" s="406"/>
      <c r="BC102" s="406"/>
      <c r="BD102" s="406"/>
      <c r="BE102" s="407"/>
      <c r="BF102" s="144"/>
      <c r="BG102" s="159"/>
      <c r="BH102" s="150"/>
      <c r="BI102" s="145"/>
      <c r="BJ102" s="150"/>
      <c r="BK102" s="260"/>
      <c r="BL102" s="260"/>
      <c r="BM102" s="260"/>
      <c r="BN102" s="260"/>
      <c r="BO102" s="260"/>
      <c r="BP102" s="260"/>
      <c r="BQ102" s="260"/>
      <c r="BR102" s="260"/>
      <c r="BS102" s="260"/>
      <c r="BT102" s="260"/>
      <c r="BU102" s="260"/>
      <c r="BV102" s="260"/>
      <c r="BW102" s="260"/>
      <c r="BX102" s="260"/>
      <c r="BY102" s="260"/>
      <c r="BZ102" s="260"/>
      <c r="CA102" s="260"/>
      <c r="CB102" s="260"/>
      <c r="CC102" s="260"/>
      <c r="CD102" s="260"/>
      <c r="CE102" s="260"/>
      <c r="CF102" s="260"/>
      <c r="CG102" s="260"/>
      <c r="CH102" s="260"/>
      <c r="CI102" s="260"/>
      <c r="CJ102" s="260"/>
      <c r="CK102" s="260"/>
      <c r="CL102" s="260"/>
      <c r="CM102" s="260"/>
      <c r="CN102" s="260"/>
      <c r="CO102" s="260"/>
      <c r="CP102" s="260"/>
      <c r="CQ102" s="260"/>
      <c r="CR102" s="260"/>
      <c r="CS102" s="260"/>
      <c r="CT102" s="260"/>
      <c r="CU102" s="260"/>
      <c r="CV102" s="260"/>
      <c r="CW102" s="260"/>
      <c r="CX102" s="269" t="s">
        <v>43</v>
      </c>
      <c r="CY102" s="269"/>
      <c r="CZ102" s="269"/>
      <c r="DA102" s="269"/>
      <c r="DB102" s="269"/>
      <c r="DC102" s="269"/>
      <c r="DD102" s="269"/>
      <c r="DE102" s="269"/>
      <c r="DF102" s="269"/>
      <c r="DG102" s="269"/>
      <c r="DH102" s="269"/>
      <c r="DI102" s="269"/>
      <c r="DJ102" s="270"/>
    </row>
    <row r="103" spans="1:118" ht="27" customHeight="1">
      <c r="A103" s="410" t="s">
        <v>264</v>
      </c>
      <c r="B103" s="411"/>
      <c r="C103" s="411"/>
      <c r="D103" s="411"/>
      <c r="E103" s="411"/>
      <c r="F103" s="411"/>
      <c r="G103" s="411"/>
      <c r="H103" s="411"/>
      <c r="I103" s="411"/>
      <c r="J103" s="411"/>
      <c r="K103" s="411"/>
      <c r="L103" s="411"/>
      <c r="M103" s="411"/>
      <c r="N103" s="411"/>
      <c r="O103" s="411"/>
      <c r="P103" s="411"/>
      <c r="Q103" s="411"/>
      <c r="R103" s="411"/>
      <c r="S103" s="411"/>
      <c r="T103" s="411"/>
      <c r="U103" s="411"/>
      <c r="V103" s="411"/>
      <c r="W103" s="411"/>
      <c r="X103" s="411"/>
      <c r="Y103" s="411"/>
      <c r="Z103" s="411"/>
      <c r="AA103" s="411"/>
      <c r="AB103" s="411"/>
      <c r="AC103" s="411"/>
      <c r="AD103" s="411"/>
      <c r="AE103" s="411"/>
      <c r="AF103" s="411"/>
      <c r="AG103" s="411"/>
      <c r="AH103" s="411"/>
      <c r="AI103" s="411"/>
      <c r="AJ103" s="411"/>
      <c r="AK103" s="411"/>
      <c r="AL103" s="411"/>
      <c r="AM103" s="411"/>
      <c r="AN103" s="411"/>
      <c r="AO103" s="411"/>
      <c r="AP103" s="411"/>
      <c r="AQ103" s="411"/>
      <c r="AR103" s="411"/>
      <c r="AS103" s="411"/>
      <c r="AT103" s="411"/>
      <c r="AU103" s="411"/>
      <c r="AV103" s="411"/>
      <c r="AW103" s="411"/>
      <c r="AX103" s="411"/>
      <c r="AY103" s="411"/>
      <c r="AZ103" s="411"/>
      <c r="BA103" s="411"/>
      <c r="BB103" s="411"/>
      <c r="BC103" s="411"/>
      <c r="BD103" s="411"/>
      <c r="BE103" s="412"/>
      <c r="BF103" s="147" t="s">
        <v>67</v>
      </c>
      <c r="BG103" s="161" t="s">
        <v>43</v>
      </c>
      <c r="BH103" s="154" t="s">
        <v>683</v>
      </c>
      <c r="BI103" s="148" t="s">
        <v>684</v>
      </c>
      <c r="BJ103" s="154" t="s">
        <v>43</v>
      </c>
      <c r="BK103" s="268">
        <f>BK104+BK106+BK108+BK109+BK111+BK105+BK110+BK107</f>
        <v>65952283</v>
      </c>
      <c r="BL103" s="268"/>
      <c r="BM103" s="268"/>
      <c r="BN103" s="268"/>
      <c r="BO103" s="268"/>
      <c r="BP103" s="268"/>
      <c r="BQ103" s="268"/>
      <c r="BR103" s="268"/>
      <c r="BS103" s="268"/>
      <c r="BT103" s="268"/>
      <c r="BU103" s="268"/>
      <c r="BV103" s="268"/>
      <c r="BW103" s="268"/>
      <c r="BX103" s="268">
        <f>BX104+BX106+BX108+BX109+BX111+BX105+BX110</f>
        <v>58620121</v>
      </c>
      <c r="BY103" s="268"/>
      <c r="BZ103" s="268"/>
      <c r="CA103" s="268"/>
      <c r="CB103" s="268"/>
      <c r="CC103" s="268"/>
      <c r="CD103" s="268"/>
      <c r="CE103" s="268"/>
      <c r="CF103" s="268"/>
      <c r="CG103" s="268"/>
      <c r="CH103" s="268"/>
      <c r="CI103" s="268"/>
      <c r="CJ103" s="268"/>
      <c r="CK103" s="268">
        <f>CK104+CK106+CK108+CK109+CK111+CK105+CK110</f>
        <v>58620121</v>
      </c>
      <c r="CL103" s="268"/>
      <c r="CM103" s="268"/>
      <c r="CN103" s="268"/>
      <c r="CO103" s="268"/>
      <c r="CP103" s="268"/>
      <c r="CQ103" s="268"/>
      <c r="CR103" s="268"/>
      <c r="CS103" s="268"/>
      <c r="CT103" s="268"/>
      <c r="CU103" s="268"/>
      <c r="CV103" s="268"/>
      <c r="CW103" s="268"/>
      <c r="CX103" s="408" t="s">
        <v>43</v>
      </c>
      <c r="CY103" s="408"/>
      <c r="CZ103" s="408"/>
      <c r="DA103" s="408"/>
      <c r="DB103" s="408"/>
      <c r="DC103" s="408"/>
      <c r="DD103" s="408"/>
      <c r="DE103" s="408"/>
      <c r="DF103" s="408"/>
      <c r="DG103" s="408"/>
      <c r="DH103" s="408"/>
      <c r="DI103" s="408"/>
      <c r="DJ103" s="409"/>
      <c r="DL103" s="211"/>
      <c r="DM103" s="211"/>
      <c r="DN103" s="211"/>
    </row>
    <row r="104" spans="1:118" ht="22.15" customHeight="1">
      <c r="A104" s="405" t="s">
        <v>175</v>
      </c>
      <c r="B104" s="406"/>
      <c r="C104" s="406"/>
      <c r="D104" s="406"/>
      <c r="E104" s="406"/>
      <c r="F104" s="406"/>
      <c r="G104" s="406"/>
      <c r="H104" s="406"/>
      <c r="I104" s="406"/>
      <c r="J104" s="406"/>
      <c r="K104" s="406"/>
      <c r="L104" s="406"/>
      <c r="M104" s="406"/>
      <c r="N104" s="406"/>
      <c r="O104" s="406"/>
      <c r="P104" s="406"/>
      <c r="Q104" s="406"/>
      <c r="R104" s="406"/>
      <c r="S104" s="406"/>
      <c r="T104" s="406"/>
      <c r="U104" s="406"/>
      <c r="V104" s="406"/>
      <c r="W104" s="406"/>
      <c r="X104" s="406"/>
      <c r="Y104" s="406"/>
      <c r="Z104" s="406"/>
      <c r="AA104" s="406"/>
      <c r="AB104" s="406"/>
      <c r="AC104" s="406"/>
      <c r="AD104" s="406"/>
      <c r="AE104" s="406"/>
      <c r="AF104" s="406"/>
      <c r="AG104" s="406"/>
      <c r="AH104" s="406"/>
      <c r="AI104" s="406"/>
      <c r="AJ104" s="406"/>
      <c r="AK104" s="406"/>
      <c r="AL104" s="406"/>
      <c r="AM104" s="406"/>
      <c r="AN104" s="406"/>
      <c r="AO104" s="406"/>
      <c r="AP104" s="406"/>
      <c r="AQ104" s="406"/>
      <c r="AR104" s="406"/>
      <c r="AS104" s="406"/>
      <c r="AT104" s="406"/>
      <c r="AU104" s="406"/>
      <c r="AV104" s="406"/>
      <c r="AW104" s="406"/>
      <c r="AX104" s="406"/>
      <c r="AY104" s="406"/>
      <c r="AZ104" s="406"/>
      <c r="BA104" s="406"/>
      <c r="BB104" s="406"/>
      <c r="BC104" s="406"/>
      <c r="BD104" s="406"/>
      <c r="BE104" s="407"/>
      <c r="BF104" s="144" t="s">
        <v>68</v>
      </c>
      <c r="BG104" s="159" t="s">
        <v>69</v>
      </c>
      <c r="BH104" s="150" t="s">
        <v>683</v>
      </c>
      <c r="BI104" s="145" t="s">
        <v>684</v>
      </c>
      <c r="BJ104" s="150" t="s">
        <v>176</v>
      </c>
      <c r="BK104" s="260">
        <v>48820000</v>
      </c>
      <c r="BL104" s="260"/>
      <c r="BM104" s="260"/>
      <c r="BN104" s="260"/>
      <c r="BO104" s="260"/>
      <c r="BP104" s="260"/>
      <c r="BQ104" s="260"/>
      <c r="BR104" s="260"/>
      <c r="BS104" s="260"/>
      <c r="BT104" s="260"/>
      <c r="BU104" s="260"/>
      <c r="BV104" s="260"/>
      <c r="BW104" s="260"/>
      <c r="BX104" s="260">
        <v>43250000</v>
      </c>
      <c r="BY104" s="260"/>
      <c r="BZ104" s="260"/>
      <c r="CA104" s="260"/>
      <c r="CB104" s="260"/>
      <c r="CC104" s="260"/>
      <c r="CD104" s="260"/>
      <c r="CE104" s="260"/>
      <c r="CF104" s="260"/>
      <c r="CG104" s="260"/>
      <c r="CH104" s="260"/>
      <c r="CI104" s="260"/>
      <c r="CJ104" s="260"/>
      <c r="CK104" s="260">
        <v>43250000</v>
      </c>
      <c r="CL104" s="260"/>
      <c r="CM104" s="260"/>
      <c r="CN104" s="260"/>
      <c r="CO104" s="260"/>
      <c r="CP104" s="260"/>
      <c r="CQ104" s="260"/>
      <c r="CR104" s="260"/>
      <c r="CS104" s="260"/>
      <c r="CT104" s="260"/>
      <c r="CU104" s="260"/>
      <c r="CV104" s="260"/>
      <c r="CW104" s="260"/>
      <c r="CX104" s="269" t="s">
        <v>43</v>
      </c>
      <c r="CY104" s="269"/>
      <c r="CZ104" s="269"/>
      <c r="DA104" s="269"/>
      <c r="DB104" s="269"/>
      <c r="DC104" s="269"/>
      <c r="DD104" s="269"/>
      <c r="DE104" s="269"/>
      <c r="DF104" s="269"/>
      <c r="DG104" s="269"/>
      <c r="DH104" s="269"/>
      <c r="DI104" s="269"/>
      <c r="DJ104" s="270"/>
      <c r="DN104" s="211"/>
    </row>
    <row r="105" spans="1:118" ht="22.15" customHeight="1">
      <c r="A105" s="405" t="s">
        <v>175</v>
      </c>
      <c r="B105" s="406"/>
      <c r="C105" s="406"/>
      <c r="D105" s="406"/>
      <c r="E105" s="406"/>
      <c r="F105" s="406"/>
      <c r="G105" s="406"/>
      <c r="H105" s="406"/>
      <c r="I105" s="406"/>
      <c r="J105" s="406"/>
      <c r="K105" s="406"/>
      <c r="L105" s="406"/>
      <c r="M105" s="406"/>
      <c r="N105" s="406"/>
      <c r="O105" s="406"/>
      <c r="P105" s="406"/>
      <c r="Q105" s="406"/>
      <c r="R105" s="406"/>
      <c r="S105" s="406"/>
      <c r="T105" s="406"/>
      <c r="U105" s="406"/>
      <c r="V105" s="406"/>
      <c r="W105" s="406"/>
      <c r="X105" s="406"/>
      <c r="Y105" s="406"/>
      <c r="Z105" s="406"/>
      <c r="AA105" s="406"/>
      <c r="AB105" s="406"/>
      <c r="AC105" s="406"/>
      <c r="AD105" s="406"/>
      <c r="AE105" s="406"/>
      <c r="AF105" s="406"/>
      <c r="AG105" s="406"/>
      <c r="AH105" s="406"/>
      <c r="AI105" s="406"/>
      <c r="AJ105" s="406"/>
      <c r="AK105" s="406"/>
      <c r="AL105" s="406"/>
      <c r="AM105" s="406"/>
      <c r="AN105" s="406"/>
      <c r="AO105" s="406"/>
      <c r="AP105" s="406"/>
      <c r="AQ105" s="406"/>
      <c r="AR105" s="406"/>
      <c r="AS105" s="406"/>
      <c r="AT105" s="406"/>
      <c r="AU105" s="406"/>
      <c r="AV105" s="406"/>
      <c r="AW105" s="406"/>
      <c r="AX105" s="406"/>
      <c r="AY105" s="406"/>
      <c r="AZ105" s="406"/>
      <c r="BA105" s="406"/>
      <c r="BB105" s="406"/>
      <c r="BC105" s="406"/>
      <c r="BD105" s="406"/>
      <c r="BE105" s="407"/>
      <c r="BF105" s="144" t="s">
        <v>68</v>
      </c>
      <c r="BG105" s="159" t="s">
        <v>69</v>
      </c>
      <c r="BH105" s="150" t="s">
        <v>683</v>
      </c>
      <c r="BI105" s="145" t="s">
        <v>684</v>
      </c>
      <c r="BJ105" s="150" t="s">
        <v>709</v>
      </c>
      <c r="BK105" s="260">
        <v>220643</v>
      </c>
      <c r="BL105" s="260"/>
      <c r="BM105" s="260"/>
      <c r="BN105" s="260"/>
      <c r="BO105" s="260"/>
      <c r="BP105" s="260"/>
      <c r="BQ105" s="260"/>
      <c r="BR105" s="260"/>
      <c r="BS105" s="260"/>
      <c r="BT105" s="260"/>
      <c r="BU105" s="260"/>
      <c r="BV105" s="260"/>
      <c r="BW105" s="260"/>
      <c r="BX105" s="260">
        <v>208621</v>
      </c>
      <c r="BY105" s="260"/>
      <c r="BZ105" s="260"/>
      <c r="CA105" s="260"/>
      <c r="CB105" s="260"/>
      <c r="CC105" s="260"/>
      <c r="CD105" s="260"/>
      <c r="CE105" s="260"/>
      <c r="CF105" s="260"/>
      <c r="CG105" s="260"/>
      <c r="CH105" s="260"/>
      <c r="CI105" s="260"/>
      <c r="CJ105" s="260"/>
      <c r="CK105" s="260">
        <v>208621</v>
      </c>
      <c r="CL105" s="260"/>
      <c r="CM105" s="260"/>
      <c r="CN105" s="260"/>
      <c r="CO105" s="260"/>
      <c r="CP105" s="260"/>
      <c r="CQ105" s="260"/>
      <c r="CR105" s="260"/>
      <c r="CS105" s="260"/>
      <c r="CT105" s="260"/>
      <c r="CU105" s="260"/>
      <c r="CV105" s="260"/>
      <c r="CW105" s="260"/>
      <c r="CX105" s="269" t="s">
        <v>43</v>
      </c>
      <c r="CY105" s="269"/>
      <c r="CZ105" s="269"/>
      <c r="DA105" s="269"/>
      <c r="DB105" s="269"/>
      <c r="DC105" s="269"/>
      <c r="DD105" s="269"/>
      <c r="DE105" s="269"/>
      <c r="DF105" s="269"/>
      <c r="DG105" s="269"/>
      <c r="DH105" s="269"/>
      <c r="DI105" s="269"/>
      <c r="DJ105" s="270"/>
      <c r="DL105" s="211"/>
    </row>
    <row r="106" spans="1:118" ht="22.15" customHeight="1">
      <c r="A106" s="405" t="s">
        <v>175</v>
      </c>
      <c r="B106" s="406"/>
      <c r="C106" s="406"/>
      <c r="D106" s="406"/>
      <c r="E106" s="406"/>
      <c r="F106" s="406"/>
      <c r="G106" s="406"/>
      <c r="H106" s="406"/>
      <c r="I106" s="406"/>
      <c r="J106" s="406"/>
      <c r="K106" s="406"/>
      <c r="L106" s="406"/>
      <c r="M106" s="406"/>
      <c r="N106" s="406"/>
      <c r="O106" s="406"/>
      <c r="P106" s="406"/>
      <c r="Q106" s="406"/>
      <c r="R106" s="406"/>
      <c r="S106" s="406"/>
      <c r="T106" s="406"/>
      <c r="U106" s="406"/>
      <c r="V106" s="406"/>
      <c r="W106" s="406"/>
      <c r="X106" s="406"/>
      <c r="Y106" s="406"/>
      <c r="Z106" s="406"/>
      <c r="AA106" s="406"/>
      <c r="AB106" s="406"/>
      <c r="AC106" s="406"/>
      <c r="AD106" s="406"/>
      <c r="AE106" s="406"/>
      <c r="AF106" s="406"/>
      <c r="AG106" s="406"/>
      <c r="AH106" s="406"/>
      <c r="AI106" s="406"/>
      <c r="AJ106" s="406"/>
      <c r="AK106" s="406"/>
      <c r="AL106" s="406"/>
      <c r="AM106" s="406"/>
      <c r="AN106" s="406"/>
      <c r="AO106" s="406"/>
      <c r="AP106" s="406"/>
      <c r="AQ106" s="406"/>
      <c r="AR106" s="406"/>
      <c r="AS106" s="406"/>
      <c r="AT106" s="406"/>
      <c r="AU106" s="406"/>
      <c r="AV106" s="406"/>
      <c r="AW106" s="406"/>
      <c r="AX106" s="406"/>
      <c r="AY106" s="406"/>
      <c r="AZ106" s="406"/>
      <c r="BA106" s="406"/>
      <c r="BB106" s="406"/>
      <c r="BC106" s="406"/>
      <c r="BD106" s="406"/>
      <c r="BE106" s="407"/>
      <c r="BF106" s="144" t="s">
        <v>187</v>
      </c>
      <c r="BG106" s="159" t="s">
        <v>71</v>
      </c>
      <c r="BH106" s="150" t="s">
        <v>683</v>
      </c>
      <c r="BI106" s="145" t="s">
        <v>684</v>
      </c>
      <c r="BJ106" s="150" t="s">
        <v>179</v>
      </c>
      <c r="BK106" s="260">
        <v>14743640</v>
      </c>
      <c r="BL106" s="260"/>
      <c r="BM106" s="260"/>
      <c r="BN106" s="260"/>
      <c r="BO106" s="260"/>
      <c r="BP106" s="260"/>
      <c r="BQ106" s="260"/>
      <c r="BR106" s="260"/>
      <c r="BS106" s="260"/>
      <c r="BT106" s="260"/>
      <c r="BU106" s="260"/>
      <c r="BV106" s="260"/>
      <c r="BW106" s="260"/>
      <c r="BX106" s="260">
        <v>13061500</v>
      </c>
      <c r="BY106" s="260"/>
      <c r="BZ106" s="260"/>
      <c r="CA106" s="260"/>
      <c r="CB106" s="260"/>
      <c r="CC106" s="260"/>
      <c r="CD106" s="260"/>
      <c r="CE106" s="260"/>
      <c r="CF106" s="260"/>
      <c r="CG106" s="260"/>
      <c r="CH106" s="260"/>
      <c r="CI106" s="260"/>
      <c r="CJ106" s="260"/>
      <c r="CK106" s="260">
        <v>13061500</v>
      </c>
      <c r="CL106" s="260"/>
      <c r="CM106" s="260"/>
      <c r="CN106" s="260"/>
      <c r="CO106" s="260"/>
      <c r="CP106" s="260"/>
      <c r="CQ106" s="260"/>
      <c r="CR106" s="260"/>
      <c r="CS106" s="260"/>
      <c r="CT106" s="260"/>
      <c r="CU106" s="260"/>
      <c r="CV106" s="260"/>
      <c r="CW106" s="260"/>
      <c r="CX106" s="269" t="s">
        <v>43</v>
      </c>
      <c r="CY106" s="269"/>
      <c r="CZ106" s="269"/>
      <c r="DA106" s="269"/>
      <c r="DB106" s="269"/>
      <c r="DC106" s="269"/>
      <c r="DD106" s="269"/>
      <c r="DE106" s="269"/>
      <c r="DF106" s="269"/>
      <c r="DG106" s="269"/>
      <c r="DH106" s="269"/>
      <c r="DI106" s="269"/>
      <c r="DJ106" s="270"/>
      <c r="DL106" s="223"/>
    </row>
    <row r="107" spans="1:118" ht="22.15" hidden="1" customHeight="1">
      <c r="A107" s="405" t="s">
        <v>175</v>
      </c>
      <c r="B107" s="406"/>
      <c r="C107" s="406"/>
      <c r="D107" s="406"/>
      <c r="E107" s="406"/>
      <c r="F107" s="406"/>
      <c r="G107" s="406"/>
      <c r="H107" s="406"/>
      <c r="I107" s="406"/>
      <c r="J107" s="406"/>
      <c r="K107" s="406"/>
      <c r="L107" s="406"/>
      <c r="M107" s="406"/>
      <c r="N107" s="406"/>
      <c r="O107" s="406"/>
      <c r="P107" s="406"/>
      <c r="Q107" s="406"/>
      <c r="R107" s="406"/>
      <c r="S107" s="406"/>
      <c r="T107" s="406"/>
      <c r="U107" s="406"/>
      <c r="V107" s="406"/>
      <c r="W107" s="406"/>
      <c r="X107" s="406"/>
      <c r="Y107" s="406"/>
      <c r="Z107" s="406"/>
      <c r="AA107" s="406"/>
      <c r="AB107" s="406"/>
      <c r="AC107" s="406"/>
      <c r="AD107" s="406"/>
      <c r="AE107" s="406"/>
      <c r="AF107" s="406"/>
      <c r="AG107" s="406"/>
      <c r="AH107" s="406"/>
      <c r="AI107" s="406"/>
      <c r="AJ107" s="406"/>
      <c r="AK107" s="406"/>
      <c r="AL107" s="406"/>
      <c r="AM107" s="406"/>
      <c r="AN107" s="406"/>
      <c r="AO107" s="406"/>
      <c r="AP107" s="406"/>
      <c r="AQ107" s="406"/>
      <c r="AR107" s="406"/>
      <c r="AS107" s="406"/>
      <c r="AT107" s="406"/>
      <c r="AU107" s="406"/>
      <c r="AV107" s="406"/>
      <c r="AW107" s="406"/>
      <c r="AX107" s="406"/>
      <c r="AY107" s="406"/>
      <c r="AZ107" s="406"/>
      <c r="BA107" s="406"/>
      <c r="BB107" s="406"/>
      <c r="BC107" s="406"/>
      <c r="BD107" s="406"/>
      <c r="BE107" s="407"/>
      <c r="BF107" s="144" t="s">
        <v>188</v>
      </c>
      <c r="BG107" s="159" t="s">
        <v>71</v>
      </c>
      <c r="BH107" s="150" t="s">
        <v>683</v>
      </c>
      <c r="BI107" s="145" t="s">
        <v>684</v>
      </c>
      <c r="BJ107" s="150" t="s">
        <v>709</v>
      </c>
      <c r="BK107" s="260"/>
      <c r="BL107" s="260"/>
      <c r="BM107" s="260"/>
      <c r="BN107" s="260"/>
      <c r="BO107" s="260"/>
      <c r="BP107" s="260"/>
      <c r="BQ107" s="260"/>
      <c r="BR107" s="260"/>
      <c r="BS107" s="260"/>
      <c r="BT107" s="260"/>
      <c r="BU107" s="260"/>
      <c r="BV107" s="260"/>
      <c r="BW107" s="260"/>
      <c r="BX107" s="260"/>
      <c r="BY107" s="260"/>
      <c r="BZ107" s="260"/>
      <c r="CA107" s="260"/>
      <c r="CB107" s="260"/>
      <c r="CC107" s="260"/>
      <c r="CD107" s="260"/>
      <c r="CE107" s="260"/>
      <c r="CF107" s="260"/>
      <c r="CG107" s="260"/>
      <c r="CH107" s="260"/>
      <c r="CI107" s="260"/>
      <c r="CJ107" s="260"/>
      <c r="CK107" s="260"/>
      <c r="CL107" s="260"/>
      <c r="CM107" s="260"/>
      <c r="CN107" s="260"/>
      <c r="CO107" s="260"/>
      <c r="CP107" s="260"/>
      <c r="CQ107" s="260"/>
      <c r="CR107" s="260"/>
      <c r="CS107" s="260"/>
      <c r="CT107" s="260"/>
      <c r="CU107" s="260"/>
      <c r="CV107" s="260"/>
      <c r="CW107" s="260"/>
      <c r="CX107" s="269" t="s">
        <v>43</v>
      </c>
      <c r="CY107" s="269"/>
      <c r="CZ107" s="269"/>
      <c r="DA107" s="269"/>
      <c r="DB107" s="269"/>
      <c r="DC107" s="269"/>
      <c r="DD107" s="269"/>
      <c r="DE107" s="269"/>
      <c r="DF107" s="269"/>
      <c r="DG107" s="269"/>
      <c r="DH107" s="269"/>
      <c r="DI107" s="269"/>
      <c r="DJ107" s="270"/>
      <c r="DL107" s="223"/>
    </row>
    <row r="108" spans="1:118" ht="22.15" customHeight="1">
      <c r="A108" s="405" t="s">
        <v>175</v>
      </c>
      <c r="B108" s="406"/>
      <c r="C108" s="406"/>
      <c r="D108" s="406"/>
      <c r="E108" s="406"/>
      <c r="F108" s="406"/>
      <c r="G108" s="406"/>
      <c r="H108" s="406"/>
      <c r="I108" s="406"/>
      <c r="J108" s="406"/>
      <c r="K108" s="406"/>
      <c r="L108" s="406"/>
      <c r="M108" s="406"/>
      <c r="N108" s="406"/>
      <c r="O108" s="406"/>
      <c r="P108" s="406"/>
      <c r="Q108" s="406"/>
      <c r="R108" s="406"/>
      <c r="S108" s="406"/>
      <c r="T108" s="406"/>
      <c r="U108" s="406"/>
      <c r="V108" s="406"/>
      <c r="W108" s="406"/>
      <c r="X108" s="406"/>
      <c r="Y108" s="406"/>
      <c r="Z108" s="406"/>
      <c r="AA108" s="406"/>
      <c r="AB108" s="406"/>
      <c r="AC108" s="406"/>
      <c r="AD108" s="406"/>
      <c r="AE108" s="406"/>
      <c r="AF108" s="406"/>
      <c r="AG108" s="406"/>
      <c r="AH108" s="406"/>
      <c r="AI108" s="406"/>
      <c r="AJ108" s="406"/>
      <c r="AK108" s="406"/>
      <c r="AL108" s="406"/>
      <c r="AM108" s="406"/>
      <c r="AN108" s="406"/>
      <c r="AO108" s="406"/>
      <c r="AP108" s="406"/>
      <c r="AQ108" s="406"/>
      <c r="AR108" s="406"/>
      <c r="AS108" s="406"/>
      <c r="AT108" s="406"/>
      <c r="AU108" s="406"/>
      <c r="AV108" s="406"/>
      <c r="AW108" s="406"/>
      <c r="AX108" s="406"/>
      <c r="AY108" s="406"/>
      <c r="AZ108" s="406"/>
      <c r="BA108" s="406"/>
      <c r="BB108" s="406"/>
      <c r="BC108" s="406"/>
      <c r="BD108" s="406"/>
      <c r="BE108" s="407"/>
      <c r="BF108" s="144" t="s">
        <v>189</v>
      </c>
      <c r="BG108" s="159" t="s">
        <v>84</v>
      </c>
      <c r="BH108" s="150" t="s">
        <v>683</v>
      </c>
      <c r="BI108" s="145" t="s">
        <v>684</v>
      </c>
      <c r="BJ108" s="150" t="s">
        <v>180</v>
      </c>
      <c r="BK108" s="260"/>
      <c r="BL108" s="260"/>
      <c r="BM108" s="260"/>
      <c r="BN108" s="260"/>
      <c r="BO108" s="260"/>
      <c r="BP108" s="260"/>
      <c r="BQ108" s="260"/>
      <c r="BR108" s="260"/>
      <c r="BS108" s="260"/>
      <c r="BT108" s="260"/>
      <c r="BU108" s="260"/>
      <c r="BV108" s="260"/>
      <c r="BW108" s="260"/>
      <c r="BX108" s="260"/>
      <c r="BY108" s="260"/>
      <c r="BZ108" s="260"/>
      <c r="CA108" s="260"/>
      <c r="CB108" s="260"/>
      <c r="CC108" s="260"/>
      <c r="CD108" s="260"/>
      <c r="CE108" s="260"/>
      <c r="CF108" s="260"/>
      <c r="CG108" s="260"/>
      <c r="CH108" s="260"/>
      <c r="CI108" s="260"/>
      <c r="CJ108" s="260"/>
      <c r="CK108" s="260"/>
      <c r="CL108" s="260"/>
      <c r="CM108" s="260"/>
      <c r="CN108" s="260"/>
      <c r="CO108" s="260"/>
      <c r="CP108" s="260"/>
      <c r="CQ108" s="260"/>
      <c r="CR108" s="260"/>
      <c r="CS108" s="260"/>
      <c r="CT108" s="260"/>
      <c r="CU108" s="260"/>
      <c r="CV108" s="260"/>
      <c r="CW108" s="260"/>
      <c r="CX108" s="269" t="s">
        <v>43</v>
      </c>
      <c r="CY108" s="269"/>
      <c r="CZ108" s="269"/>
      <c r="DA108" s="269"/>
      <c r="DB108" s="269"/>
      <c r="DC108" s="269"/>
      <c r="DD108" s="269"/>
      <c r="DE108" s="269"/>
      <c r="DF108" s="269"/>
      <c r="DG108" s="269"/>
      <c r="DH108" s="269"/>
      <c r="DI108" s="269"/>
      <c r="DJ108" s="270"/>
      <c r="DL108" s="211"/>
    </row>
    <row r="109" spans="1:118" ht="22.15" customHeight="1">
      <c r="A109" s="405" t="s">
        <v>175</v>
      </c>
      <c r="B109" s="406"/>
      <c r="C109" s="406"/>
      <c r="D109" s="406"/>
      <c r="E109" s="406"/>
      <c r="F109" s="406"/>
      <c r="G109" s="406"/>
      <c r="H109" s="406"/>
      <c r="I109" s="406"/>
      <c r="J109" s="406"/>
      <c r="K109" s="406"/>
      <c r="L109" s="406"/>
      <c r="M109" s="406"/>
      <c r="N109" s="406"/>
      <c r="O109" s="406"/>
      <c r="P109" s="406"/>
      <c r="Q109" s="406"/>
      <c r="R109" s="406"/>
      <c r="S109" s="406"/>
      <c r="T109" s="406"/>
      <c r="U109" s="406"/>
      <c r="V109" s="406"/>
      <c r="W109" s="406"/>
      <c r="X109" s="406"/>
      <c r="Y109" s="406"/>
      <c r="Z109" s="406"/>
      <c r="AA109" s="406"/>
      <c r="AB109" s="406"/>
      <c r="AC109" s="406"/>
      <c r="AD109" s="406"/>
      <c r="AE109" s="406"/>
      <c r="AF109" s="406"/>
      <c r="AG109" s="406"/>
      <c r="AH109" s="406"/>
      <c r="AI109" s="406"/>
      <c r="AJ109" s="406"/>
      <c r="AK109" s="406"/>
      <c r="AL109" s="406"/>
      <c r="AM109" s="406"/>
      <c r="AN109" s="406"/>
      <c r="AO109" s="406"/>
      <c r="AP109" s="406"/>
      <c r="AQ109" s="406"/>
      <c r="AR109" s="406"/>
      <c r="AS109" s="406"/>
      <c r="AT109" s="406"/>
      <c r="AU109" s="406"/>
      <c r="AV109" s="406"/>
      <c r="AW109" s="406"/>
      <c r="AX109" s="406"/>
      <c r="AY109" s="406"/>
      <c r="AZ109" s="406"/>
      <c r="BA109" s="406"/>
      <c r="BB109" s="406"/>
      <c r="BC109" s="406"/>
      <c r="BD109" s="406"/>
      <c r="BE109" s="407"/>
      <c r="BF109" s="144" t="s">
        <v>190</v>
      </c>
      <c r="BG109" s="159" t="s">
        <v>84</v>
      </c>
      <c r="BH109" s="150" t="s">
        <v>683</v>
      </c>
      <c r="BI109" s="145" t="s">
        <v>684</v>
      </c>
      <c r="BJ109" s="150" t="s">
        <v>183</v>
      </c>
      <c r="BK109" s="260">
        <v>2068000</v>
      </c>
      <c r="BL109" s="260"/>
      <c r="BM109" s="260"/>
      <c r="BN109" s="260"/>
      <c r="BO109" s="260"/>
      <c r="BP109" s="260"/>
      <c r="BQ109" s="260"/>
      <c r="BR109" s="260"/>
      <c r="BS109" s="260"/>
      <c r="BT109" s="260"/>
      <c r="BU109" s="260"/>
      <c r="BV109" s="260"/>
      <c r="BW109" s="260"/>
      <c r="BX109" s="260">
        <v>2000000</v>
      </c>
      <c r="BY109" s="260"/>
      <c r="BZ109" s="260"/>
      <c r="CA109" s="260"/>
      <c r="CB109" s="260"/>
      <c r="CC109" s="260"/>
      <c r="CD109" s="260"/>
      <c r="CE109" s="260"/>
      <c r="CF109" s="260"/>
      <c r="CG109" s="260"/>
      <c r="CH109" s="260"/>
      <c r="CI109" s="260"/>
      <c r="CJ109" s="260"/>
      <c r="CK109" s="260">
        <v>2000000</v>
      </c>
      <c r="CL109" s="260"/>
      <c r="CM109" s="260"/>
      <c r="CN109" s="260"/>
      <c r="CO109" s="260"/>
      <c r="CP109" s="260"/>
      <c r="CQ109" s="260"/>
      <c r="CR109" s="260"/>
      <c r="CS109" s="260"/>
      <c r="CT109" s="260"/>
      <c r="CU109" s="260"/>
      <c r="CV109" s="260"/>
      <c r="CW109" s="260"/>
      <c r="CX109" s="269" t="s">
        <v>43</v>
      </c>
      <c r="CY109" s="269"/>
      <c r="CZ109" s="269"/>
      <c r="DA109" s="269"/>
      <c r="DB109" s="269"/>
      <c r="DC109" s="269"/>
      <c r="DD109" s="269"/>
      <c r="DE109" s="269"/>
      <c r="DF109" s="269"/>
      <c r="DG109" s="269"/>
      <c r="DH109" s="269"/>
      <c r="DI109" s="269"/>
      <c r="DJ109" s="270"/>
    </row>
    <row r="110" spans="1:118" ht="22.15" customHeight="1">
      <c r="A110" s="405" t="s">
        <v>175</v>
      </c>
      <c r="B110" s="406"/>
      <c r="C110" s="406"/>
      <c r="D110" s="406"/>
      <c r="E110" s="406"/>
      <c r="F110" s="406"/>
      <c r="G110" s="406"/>
      <c r="H110" s="406"/>
      <c r="I110" s="406"/>
      <c r="J110" s="406"/>
      <c r="K110" s="406"/>
      <c r="L110" s="406"/>
      <c r="M110" s="406"/>
      <c r="N110" s="406"/>
      <c r="O110" s="406"/>
      <c r="P110" s="406"/>
      <c r="Q110" s="406"/>
      <c r="R110" s="406"/>
      <c r="S110" s="406"/>
      <c r="T110" s="406"/>
      <c r="U110" s="406"/>
      <c r="V110" s="406"/>
      <c r="W110" s="406"/>
      <c r="X110" s="406"/>
      <c r="Y110" s="406"/>
      <c r="Z110" s="406"/>
      <c r="AA110" s="406"/>
      <c r="AB110" s="406"/>
      <c r="AC110" s="406"/>
      <c r="AD110" s="406"/>
      <c r="AE110" s="406"/>
      <c r="AF110" s="406"/>
      <c r="AG110" s="406"/>
      <c r="AH110" s="406"/>
      <c r="AI110" s="406"/>
      <c r="AJ110" s="406"/>
      <c r="AK110" s="406"/>
      <c r="AL110" s="406"/>
      <c r="AM110" s="406"/>
      <c r="AN110" s="406"/>
      <c r="AO110" s="406"/>
      <c r="AP110" s="406"/>
      <c r="AQ110" s="406"/>
      <c r="AR110" s="406"/>
      <c r="AS110" s="406"/>
      <c r="AT110" s="406"/>
      <c r="AU110" s="406"/>
      <c r="AV110" s="406"/>
      <c r="AW110" s="406"/>
      <c r="AX110" s="406"/>
      <c r="AY110" s="406"/>
      <c r="AZ110" s="406"/>
      <c r="BA110" s="406"/>
      <c r="BB110" s="406"/>
      <c r="BC110" s="406"/>
      <c r="BD110" s="406"/>
      <c r="BE110" s="407"/>
      <c r="BF110" s="144" t="s">
        <v>859</v>
      </c>
      <c r="BG110" s="159" t="s">
        <v>84</v>
      </c>
      <c r="BH110" s="150" t="s">
        <v>683</v>
      </c>
      <c r="BI110" s="145" t="s">
        <v>684</v>
      </c>
      <c r="BJ110" s="150" t="s">
        <v>184</v>
      </c>
      <c r="BK110" s="260">
        <v>70000</v>
      </c>
      <c r="BL110" s="260"/>
      <c r="BM110" s="260"/>
      <c r="BN110" s="260"/>
      <c r="BO110" s="260"/>
      <c r="BP110" s="260"/>
      <c r="BQ110" s="260"/>
      <c r="BR110" s="260"/>
      <c r="BS110" s="260"/>
      <c r="BT110" s="260"/>
      <c r="BU110" s="260"/>
      <c r="BV110" s="260"/>
      <c r="BW110" s="260"/>
      <c r="BX110" s="260">
        <v>70000</v>
      </c>
      <c r="BY110" s="260"/>
      <c r="BZ110" s="260"/>
      <c r="CA110" s="260"/>
      <c r="CB110" s="260"/>
      <c r="CC110" s="260"/>
      <c r="CD110" s="260"/>
      <c r="CE110" s="260"/>
      <c r="CF110" s="260"/>
      <c r="CG110" s="260"/>
      <c r="CH110" s="260"/>
      <c r="CI110" s="260"/>
      <c r="CJ110" s="260"/>
      <c r="CK110" s="260">
        <v>70000</v>
      </c>
      <c r="CL110" s="260"/>
      <c r="CM110" s="260"/>
      <c r="CN110" s="260"/>
      <c r="CO110" s="260"/>
      <c r="CP110" s="260"/>
      <c r="CQ110" s="260"/>
      <c r="CR110" s="260"/>
      <c r="CS110" s="260"/>
      <c r="CT110" s="260"/>
      <c r="CU110" s="260"/>
      <c r="CV110" s="260"/>
      <c r="CW110" s="260"/>
      <c r="CX110" s="269" t="s">
        <v>43</v>
      </c>
      <c r="CY110" s="269"/>
      <c r="CZ110" s="269"/>
      <c r="DA110" s="269"/>
      <c r="DB110" s="269"/>
      <c r="DC110" s="269"/>
      <c r="DD110" s="269"/>
      <c r="DE110" s="269"/>
      <c r="DF110" s="269"/>
      <c r="DG110" s="269"/>
      <c r="DH110" s="269"/>
      <c r="DI110" s="269"/>
      <c r="DJ110" s="270"/>
      <c r="DL110" s="211"/>
    </row>
    <row r="111" spans="1:118" ht="22.15" customHeight="1">
      <c r="A111" s="405" t="s">
        <v>175</v>
      </c>
      <c r="B111" s="406"/>
      <c r="C111" s="406"/>
      <c r="D111" s="406"/>
      <c r="E111" s="406"/>
      <c r="F111" s="406"/>
      <c r="G111" s="406"/>
      <c r="H111" s="406"/>
      <c r="I111" s="406"/>
      <c r="J111" s="406"/>
      <c r="K111" s="406"/>
      <c r="L111" s="406"/>
      <c r="M111" s="406"/>
      <c r="N111" s="406"/>
      <c r="O111" s="406"/>
      <c r="P111" s="406"/>
      <c r="Q111" s="406"/>
      <c r="R111" s="406"/>
      <c r="S111" s="406"/>
      <c r="T111" s="406"/>
      <c r="U111" s="406"/>
      <c r="V111" s="406"/>
      <c r="W111" s="406"/>
      <c r="X111" s="406"/>
      <c r="Y111" s="406"/>
      <c r="Z111" s="406"/>
      <c r="AA111" s="406"/>
      <c r="AB111" s="406"/>
      <c r="AC111" s="406"/>
      <c r="AD111" s="406"/>
      <c r="AE111" s="406"/>
      <c r="AF111" s="406"/>
      <c r="AG111" s="406"/>
      <c r="AH111" s="406"/>
      <c r="AI111" s="406"/>
      <c r="AJ111" s="406"/>
      <c r="AK111" s="406"/>
      <c r="AL111" s="406"/>
      <c r="AM111" s="406"/>
      <c r="AN111" s="406"/>
      <c r="AO111" s="406"/>
      <c r="AP111" s="406"/>
      <c r="AQ111" s="406"/>
      <c r="AR111" s="406"/>
      <c r="AS111" s="406"/>
      <c r="AT111" s="406"/>
      <c r="AU111" s="406"/>
      <c r="AV111" s="406"/>
      <c r="AW111" s="406"/>
      <c r="AX111" s="406"/>
      <c r="AY111" s="406"/>
      <c r="AZ111" s="406"/>
      <c r="BA111" s="406"/>
      <c r="BB111" s="406"/>
      <c r="BC111" s="406"/>
      <c r="BD111" s="406"/>
      <c r="BE111" s="407"/>
      <c r="BF111" s="144" t="s">
        <v>860</v>
      </c>
      <c r="BG111" s="159" t="s">
        <v>84</v>
      </c>
      <c r="BH111" s="150" t="s">
        <v>683</v>
      </c>
      <c r="BI111" s="145" t="s">
        <v>684</v>
      </c>
      <c r="BJ111" s="150" t="s">
        <v>215</v>
      </c>
      <c r="BK111" s="260">
        <v>30000</v>
      </c>
      <c r="BL111" s="260"/>
      <c r="BM111" s="260"/>
      <c r="BN111" s="260"/>
      <c r="BO111" s="260"/>
      <c r="BP111" s="260"/>
      <c r="BQ111" s="260"/>
      <c r="BR111" s="260"/>
      <c r="BS111" s="260"/>
      <c r="BT111" s="260"/>
      <c r="BU111" s="260"/>
      <c r="BV111" s="260"/>
      <c r="BW111" s="260"/>
      <c r="BX111" s="260">
        <v>30000</v>
      </c>
      <c r="BY111" s="260"/>
      <c r="BZ111" s="260"/>
      <c r="CA111" s="260"/>
      <c r="CB111" s="260"/>
      <c r="CC111" s="260"/>
      <c r="CD111" s="260"/>
      <c r="CE111" s="260"/>
      <c r="CF111" s="260"/>
      <c r="CG111" s="260"/>
      <c r="CH111" s="260"/>
      <c r="CI111" s="260"/>
      <c r="CJ111" s="260"/>
      <c r="CK111" s="260">
        <v>30000</v>
      </c>
      <c r="CL111" s="260"/>
      <c r="CM111" s="260"/>
      <c r="CN111" s="260"/>
      <c r="CO111" s="260"/>
      <c r="CP111" s="260"/>
      <c r="CQ111" s="260"/>
      <c r="CR111" s="260"/>
      <c r="CS111" s="260"/>
      <c r="CT111" s="260"/>
      <c r="CU111" s="260"/>
      <c r="CV111" s="260"/>
      <c r="CW111" s="260"/>
      <c r="CX111" s="269" t="s">
        <v>43</v>
      </c>
      <c r="CY111" s="269"/>
      <c r="CZ111" s="269"/>
      <c r="DA111" s="269"/>
      <c r="DB111" s="269"/>
      <c r="DC111" s="269"/>
      <c r="DD111" s="269"/>
      <c r="DE111" s="269"/>
      <c r="DF111" s="269"/>
      <c r="DG111" s="269"/>
      <c r="DH111" s="269"/>
      <c r="DI111" s="269"/>
      <c r="DJ111" s="270"/>
    </row>
    <row r="112" spans="1:118" ht="22.15" customHeight="1">
      <c r="A112" s="410" t="s">
        <v>263</v>
      </c>
      <c r="B112" s="411"/>
      <c r="C112" s="411"/>
      <c r="D112" s="411"/>
      <c r="E112" s="411"/>
      <c r="F112" s="411"/>
      <c r="G112" s="411"/>
      <c r="H112" s="411"/>
      <c r="I112" s="411"/>
      <c r="J112" s="411"/>
      <c r="K112" s="411"/>
      <c r="L112" s="411"/>
      <c r="M112" s="411"/>
      <c r="N112" s="411"/>
      <c r="O112" s="411"/>
      <c r="P112" s="411"/>
      <c r="Q112" s="411"/>
      <c r="R112" s="411"/>
      <c r="S112" s="411"/>
      <c r="T112" s="411"/>
      <c r="U112" s="411"/>
      <c r="V112" s="411"/>
      <c r="W112" s="411"/>
      <c r="X112" s="411"/>
      <c r="Y112" s="411"/>
      <c r="Z112" s="411"/>
      <c r="AA112" s="411"/>
      <c r="AB112" s="411"/>
      <c r="AC112" s="411"/>
      <c r="AD112" s="411"/>
      <c r="AE112" s="411"/>
      <c r="AF112" s="411"/>
      <c r="AG112" s="411"/>
      <c r="AH112" s="411"/>
      <c r="AI112" s="411"/>
      <c r="AJ112" s="411"/>
      <c r="AK112" s="411"/>
      <c r="AL112" s="411"/>
      <c r="AM112" s="411"/>
      <c r="AN112" s="411"/>
      <c r="AO112" s="411"/>
      <c r="AP112" s="411"/>
      <c r="AQ112" s="411"/>
      <c r="AR112" s="411"/>
      <c r="AS112" s="411"/>
      <c r="AT112" s="411"/>
      <c r="AU112" s="411"/>
      <c r="AV112" s="411"/>
      <c r="AW112" s="411"/>
      <c r="AX112" s="411"/>
      <c r="AY112" s="411"/>
      <c r="AZ112" s="411"/>
      <c r="BA112" s="411"/>
      <c r="BB112" s="411"/>
      <c r="BC112" s="411"/>
      <c r="BD112" s="411"/>
      <c r="BE112" s="412"/>
      <c r="BF112" s="147" t="s">
        <v>73</v>
      </c>
      <c r="BG112" s="154" t="s">
        <v>43</v>
      </c>
      <c r="BH112" s="244" t="s">
        <v>678</v>
      </c>
      <c r="BI112" s="163" t="s">
        <v>679</v>
      </c>
      <c r="BJ112" s="154" t="s">
        <v>43</v>
      </c>
      <c r="BK112" s="268">
        <f>SUM(BK113:BW130)</f>
        <v>3840455.02</v>
      </c>
      <c r="BL112" s="268"/>
      <c r="BM112" s="268"/>
      <c r="BN112" s="268"/>
      <c r="BO112" s="268"/>
      <c r="BP112" s="268"/>
      <c r="BQ112" s="268"/>
      <c r="BR112" s="268"/>
      <c r="BS112" s="268"/>
      <c r="BT112" s="268"/>
      <c r="BU112" s="268"/>
      <c r="BV112" s="268"/>
      <c r="BW112" s="268"/>
      <c r="BX112" s="268">
        <f>SUM(BX113:CJ130)</f>
        <v>2139974.7199999997</v>
      </c>
      <c r="BY112" s="268"/>
      <c r="BZ112" s="268"/>
      <c r="CA112" s="268"/>
      <c r="CB112" s="268"/>
      <c r="CC112" s="268"/>
      <c r="CD112" s="268"/>
      <c r="CE112" s="268"/>
      <c r="CF112" s="268"/>
      <c r="CG112" s="268"/>
      <c r="CH112" s="268"/>
      <c r="CI112" s="268"/>
      <c r="CJ112" s="268"/>
      <c r="CK112" s="268">
        <f>SUM(CK113:CW130)</f>
        <v>2807733.32</v>
      </c>
      <c r="CL112" s="268"/>
      <c r="CM112" s="268"/>
      <c r="CN112" s="268"/>
      <c r="CO112" s="268"/>
      <c r="CP112" s="268"/>
      <c r="CQ112" s="268"/>
      <c r="CR112" s="268"/>
      <c r="CS112" s="268"/>
      <c r="CT112" s="268"/>
      <c r="CU112" s="268"/>
      <c r="CV112" s="268"/>
      <c r="CW112" s="268"/>
      <c r="CX112" s="408" t="s">
        <v>43</v>
      </c>
      <c r="CY112" s="408"/>
      <c r="CZ112" s="408"/>
      <c r="DA112" s="408"/>
      <c r="DB112" s="408"/>
      <c r="DC112" s="408"/>
      <c r="DD112" s="408"/>
      <c r="DE112" s="408"/>
      <c r="DF112" s="408"/>
      <c r="DG112" s="408"/>
      <c r="DH112" s="408"/>
      <c r="DI112" s="408"/>
      <c r="DJ112" s="409"/>
    </row>
    <row r="113" spans="1:114" ht="22.15" customHeight="1">
      <c r="A113" s="405" t="s">
        <v>186</v>
      </c>
      <c r="B113" s="406"/>
      <c r="C113" s="406"/>
      <c r="D113" s="406"/>
      <c r="E113" s="406"/>
      <c r="F113" s="406"/>
      <c r="G113" s="406"/>
      <c r="H113" s="406"/>
      <c r="I113" s="406"/>
      <c r="J113" s="406"/>
      <c r="K113" s="406"/>
      <c r="L113" s="406"/>
      <c r="M113" s="406"/>
      <c r="N113" s="406"/>
      <c r="O113" s="406"/>
      <c r="P113" s="406"/>
      <c r="Q113" s="406"/>
      <c r="R113" s="406"/>
      <c r="S113" s="406"/>
      <c r="T113" s="406"/>
      <c r="U113" s="406"/>
      <c r="V113" s="406"/>
      <c r="W113" s="406"/>
      <c r="X113" s="406"/>
      <c r="Y113" s="406"/>
      <c r="Z113" s="406"/>
      <c r="AA113" s="406"/>
      <c r="AB113" s="406"/>
      <c r="AC113" s="406"/>
      <c r="AD113" s="406"/>
      <c r="AE113" s="406"/>
      <c r="AF113" s="406"/>
      <c r="AG113" s="406"/>
      <c r="AH113" s="406"/>
      <c r="AI113" s="406"/>
      <c r="AJ113" s="406"/>
      <c r="AK113" s="406"/>
      <c r="AL113" s="406"/>
      <c r="AM113" s="406"/>
      <c r="AN113" s="406"/>
      <c r="AO113" s="406"/>
      <c r="AP113" s="406"/>
      <c r="AQ113" s="406"/>
      <c r="AR113" s="406"/>
      <c r="AS113" s="406"/>
      <c r="AT113" s="406"/>
      <c r="AU113" s="406"/>
      <c r="AV113" s="406"/>
      <c r="AW113" s="406"/>
      <c r="AX113" s="406"/>
      <c r="AY113" s="406"/>
      <c r="AZ113" s="406"/>
      <c r="BA113" s="406"/>
      <c r="BB113" s="406"/>
      <c r="BC113" s="406"/>
      <c r="BD113" s="406"/>
      <c r="BE113" s="407"/>
      <c r="BF113" s="144" t="s">
        <v>74</v>
      </c>
      <c r="BG113" s="150" t="s">
        <v>69</v>
      </c>
      <c r="BH113" s="239" t="s">
        <v>678</v>
      </c>
      <c r="BI113" s="20" t="s">
        <v>679</v>
      </c>
      <c r="BJ113" s="150" t="s">
        <v>176</v>
      </c>
      <c r="BK113" s="260"/>
      <c r="BL113" s="260"/>
      <c r="BM113" s="260"/>
      <c r="BN113" s="260"/>
      <c r="BO113" s="260"/>
      <c r="BP113" s="260"/>
      <c r="BQ113" s="260"/>
      <c r="BR113" s="260"/>
      <c r="BS113" s="260"/>
      <c r="BT113" s="260"/>
      <c r="BU113" s="260"/>
      <c r="BV113" s="260"/>
      <c r="BW113" s="260"/>
      <c r="BX113" s="260"/>
      <c r="BY113" s="260"/>
      <c r="BZ113" s="260"/>
      <c r="CA113" s="260"/>
      <c r="CB113" s="260"/>
      <c r="CC113" s="260"/>
      <c r="CD113" s="260"/>
      <c r="CE113" s="260"/>
      <c r="CF113" s="260"/>
      <c r="CG113" s="260"/>
      <c r="CH113" s="260"/>
      <c r="CI113" s="260"/>
      <c r="CJ113" s="260"/>
      <c r="CK113" s="260"/>
      <c r="CL113" s="260"/>
      <c r="CM113" s="260"/>
      <c r="CN113" s="260"/>
      <c r="CO113" s="260"/>
      <c r="CP113" s="260"/>
      <c r="CQ113" s="260"/>
      <c r="CR113" s="260"/>
      <c r="CS113" s="260"/>
      <c r="CT113" s="260"/>
      <c r="CU113" s="260"/>
      <c r="CV113" s="260"/>
      <c r="CW113" s="260"/>
      <c r="CX113" s="269" t="s">
        <v>43</v>
      </c>
      <c r="CY113" s="269"/>
      <c r="CZ113" s="269"/>
      <c r="DA113" s="269"/>
      <c r="DB113" s="269"/>
      <c r="DC113" s="269"/>
      <c r="DD113" s="269"/>
      <c r="DE113" s="269"/>
      <c r="DF113" s="269"/>
      <c r="DG113" s="269"/>
      <c r="DH113" s="269"/>
      <c r="DI113" s="269"/>
      <c r="DJ113" s="270"/>
    </row>
    <row r="114" spans="1:114" ht="22.15" customHeight="1">
      <c r="A114" s="405" t="s">
        <v>186</v>
      </c>
      <c r="B114" s="406"/>
      <c r="C114" s="406"/>
      <c r="D114" s="406"/>
      <c r="E114" s="406"/>
      <c r="F114" s="406"/>
      <c r="G114" s="406"/>
      <c r="H114" s="406"/>
      <c r="I114" s="406"/>
      <c r="J114" s="406"/>
      <c r="K114" s="406"/>
      <c r="L114" s="406"/>
      <c r="M114" s="406"/>
      <c r="N114" s="406"/>
      <c r="O114" s="406"/>
      <c r="P114" s="406"/>
      <c r="Q114" s="406"/>
      <c r="R114" s="406"/>
      <c r="S114" s="406"/>
      <c r="T114" s="406"/>
      <c r="U114" s="406"/>
      <c r="V114" s="406"/>
      <c r="W114" s="406"/>
      <c r="X114" s="406"/>
      <c r="Y114" s="406"/>
      <c r="Z114" s="406"/>
      <c r="AA114" s="406"/>
      <c r="AB114" s="406"/>
      <c r="AC114" s="406"/>
      <c r="AD114" s="406"/>
      <c r="AE114" s="406"/>
      <c r="AF114" s="406"/>
      <c r="AG114" s="406"/>
      <c r="AH114" s="406"/>
      <c r="AI114" s="406"/>
      <c r="AJ114" s="406"/>
      <c r="AK114" s="406"/>
      <c r="AL114" s="406"/>
      <c r="AM114" s="406"/>
      <c r="AN114" s="406"/>
      <c r="AO114" s="406"/>
      <c r="AP114" s="406"/>
      <c r="AQ114" s="406"/>
      <c r="AR114" s="406"/>
      <c r="AS114" s="406"/>
      <c r="AT114" s="406"/>
      <c r="AU114" s="406"/>
      <c r="AV114" s="406"/>
      <c r="AW114" s="406"/>
      <c r="AX114" s="406"/>
      <c r="AY114" s="406"/>
      <c r="AZ114" s="406"/>
      <c r="BA114" s="406"/>
      <c r="BB114" s="406"/>
      <c r="BC114" s="406"/>
      <c r="BD114" s="406"/>
      <c r="BE114" s="407"/>
      <c r="BF114" s="144" t="s">
        <v>75</v>
      </c>
      <c r="BG114" s="150" t="s">
        <v>70</v>
      </c>
      <c r="BH114" s="239" t="s">
        <v>678</v>
      </c>
      <c r="BI114" s="20" t="s">
        <v>679</v>
      </c>
      <c r="BJ114" s="150" t="s">
        <v>177</v>
      </c>
      <c r="BK114" s="260"/>
      <c r="BL114" s="260"/>
      <c r="BM114" s="260"/>
      <c r="BN114" s="260"/>
      <c r="BO114" s="260"/>
      <c r="BP114" s="260"/>
      <c r="BQ114" s="260"/>
      <c r="BR114" s="260"/>
      <c r="BS114" s="260"/>
      <c r="BT114" s="260"/>
      <c r="BU114" s="260"/>
      <c r="BV114" s="260"/>
      <c r="BW114" s="260"/>
      <c r="BX114" s="260"/>
      <c r="BY114" s="260"/>
      <c r="BZ114" s="260"/>
      <c r="CA114" s="260"/>
      <c r="CB114" s="260"/>
      <c r="CC114" s="260"/>
      <c r="CD114" s="260"/>
      <c r="CE114" s="260"/>
      <c r="CF114" s="260"/>
      <c r="CG114" s="260"/>
      <c r="CH114" s="260"/>
      <c r="CI114" s="260"/>
      <c r="CJ114" s="260"/>
      <c r="CK114" s="260"/>
      <c r="CL114" s="260"/>
      <c r="CM114" s="260"/>
      <c r="CN114" s="260"/>
      <c r="CO114" s="260"/>
      <c r="CP114" s="260"/>
      <c r="CQ114" s="260"/>
      <c r="CR114" s="260"/>
      <c r="CS114" s="260"/>
      <c r="CT114" s="260"/>
      <c r="CU114" s="260"/>
      <c r="CV114" s="260"/>
      <c r="CW114" s="260"/>
      <c r="CX114" s="269" t="s">
        <v>43</v>
      </c>
      <c r="CY114" s="269"/>
      <c r="CZ114" s="269"/>
      <c r="DA114" s="269"/>
      <c r="DB114" s="269"/>
      <c r="DC114" s="269"/>
      <c r="DD114" s="269"/>
      <c r="DE114" s="269"/>
      <c r="DF114" s="269"/>
      <c r="DG114" s="269"/>
      <c r="DH114" s="269"/>
      <c r="DI114" s="269"/>
      <c r="DJ114" s="270"/>
    </row>
    <row r="115" spans="1:114" ht="22.15" customHeight="1">
      <c r="A115" s="405" t="s">
        <v>186</v>
      </c>
      <c r="B115" s="406"/>
      <c r="C115" s="406"/>
      <c r="D115" s="406"/>
      <c r="E115" s="406"/>
      <c r="F115" s="406"/>
      <c r="G115" s="406"/>
      <c r="H115" s="406"/>
      <c r="I115" s="406"/>
      <c r="J115" s="406"/>
      <c r="K115" s="406"/>
      <c r="L115" s="406"/>
      <c r="M115" s="406"/>
      <c r="N115" s="406"/>
      <c r="O115" s="406"/>
      <c r="P115" s="406"/>
      <c r="Q115" s="406"/>
      <c r="R115" s="406"/>
      <c r="S115" s="406"/>
      <c r="T115" s="406"/>
      <c r="U115" s="406"/>
      <c r="V115" s="406"/>
      <c r="W115" s="406"/>
      <c r="X115" s="406"/>
      <c r="Y115" s="406"/>
      <c r="Z115" s="406"/>
      <c r="AA115" s="406"/>
      <c r="AB115" s="406"/>
      <c r="AC115" s="406"/>
      <c r="AD115" s="406"/>
      <c r="AE115" s="406"/>
      <c r="AF115" s="406"/>
      <c r="AG115" s="406"/>
      <c r="AH115" s="406"/>
      <c r="AI115" s="406"/>
      <c r="AJ115" s="406"/>
      <c r="AK115" s="406"/>
      <c r="AL115" s="406"/>
      <c r="AM115" s="406"/>
      <c r="AN115" s="406"/>
      <c r="AO115" s="406"/>
      <c r="AP115" s="406"/>
      <c r="AQ115" s="406"/>
      <c r="AR115" s="406"/>
      <c r="AS115" s="406"/>
      <c r="AT115" s="406"/>
      <c r="AU115" s="406"/>
      <c r="AV115" s="406"/>
      <c r="AW115" s="406"/>
      <c r="AX115" s="406"/>
      <c r="AY115" s="406"/>
      <c r="AZ115" s="406"/>
      <c r="BA115" s="406"/>
      <c r="BB115" s="406"/>
      <c r="BC115" s="406"/>
      <c r="BD115" s="406"/>
      <c r="BE115" s="407"/>
      <c r="BF115" s="144" t="s">
        <v>217</v>
      </c>
      <c r="BG115" s="150" t="s">
        <v>71</v>
      </c>
      <c r="BH115" s="239" t="s">
        <v>678</v>
      </c>
      <c r="BI115" s="20" t="s">
        <v>679</v>
      </c>
      <c r="BJ115" s="150" t="s">
        <v>179</v>
      </c>
      <c r="BK115" s="260"/>
      <c r="BL115" s="260"/>
      <c r="BM115" s="260"/>
      <c r="BN115" s="260"/>
      <c r="BO115" s="260"/>
      <c r="BP115" s="260"/>
      <c r="BQ115" s="260"/>
      <c r="BR115" s="260"/>
      <c r="BS115" s="260"/>
      <c r="BT115" s="260"/>
      <c r="BU115" s="260"/>
      <c r="BV115" s="260"/>
      <c r="BW115" s="260"/>
      <c r="BX115" s="260"/>
      <c r="BY115" s="260"/>
      <c r="BZ115" s="260"/>
      <c r="CA115" s="260"/>
      <c r="CB115" s="260"/>
      <c r="CC115" s="260"/>
      <c r="CD115" s="260"/>
      <c r="CE115" s="260"/>
      <c r="CF115" s="260"/>
      <c r="CG115" s="260"/>
      <c r="CH115" s="260"/>
      <c r="CI115" s="260"/>
      <c r="CJ115" s="260"/>
      <c r="CK115" s="260"/>
      <c r="CL115" s="260"/>
      <c r="CM115" s="260"/>
      <c r="CN115" s="260"/>
      <c r="CO115" s="260"/>
      <c r="CP115" s="260"/>
      <c r="CQ115" s="260"/>
      <c r="CR115" s="260"/>
      <c r="CS115" s="260"/>
      <c r="CT115" s="260"/>
      <c r="CU115" s="260"/>
      <c r="CV115" s="260"/>
      <c r="CW115" s="260"/>
      <c r="CX115" s="269" t="s">
        <v>43</v>
      </c>
      <c r="CY115" s="269"/>
      <c r="CZ115" s="269"/>
      <c r="DA115" s="269"/>
      <c r="DB115" s="269"/>
      <c r="DC115" s="269"/>
      <c r="DD115" s="269"/>
      <c r="DE115" s="269"/>
      <c r="DF115" s="269"/>
      <c r="DG115" s="269"/>
      <c r="DH115" s="269"/>
      <c r="DI115" s="269"/>
      <c r="DJ115" s="270"/>
    </row>
    <row r="116" spans="1:114" ht="22.15" customHeight="1">
      <c r="A116" s="405" t="s">
        <v>186</v>
      </c>
      <c r="B116" s="406"/>
      <c r="C116" s="406"/>
      <c r="D116" s="406"/>
      <c r="E116" s="406"/>
      <c r="F116" s="406"/>
      <c r="G116" s="406"/>
      <c r="H116" s="406"/>
      <c r="I116" s="406"/>
      <c r="J116" s="406"/>
      <c r="K116" s="406"/>
      <c r="L116" s="406"/>
      <c r="M116" s="406"/>
      <c r="N116" s="406"/>
      <c r="O116" s="406"/>
      <c r="P116" s="406"/>
      <c r="Q116" s="406"/>
      <c r="R116" s="406"/>
      <c r="S116" s="406"/>
      <c r="T116" s="406"/>
      <c r="U116" s="406"/>
      <c r="V116" s="406"/>
      <c r="W116" s="406"/>
      <c r="X116" s="406"/>
      <c r="Y116" s="406"/>
      <c r="Z116" s="406"/>
      <c r="AA116" s="406"/>
      <c r="AB116" s="406"/>
      <c r="AC116" s="406"/>
      <c r="AD116" s="406"/>
      <c r="AE116" s="406"/>
      <c r="AF116" s="406"/>
      <c r="AG116" s="406"/>
      <c r="AH116" s="406"/>
      <c r="AI116" s="406"/>
      <c r="AJ116" s="406"/>
      <c r="AK116" s="406"/>
      <c r="AL116" s="406"/>
      <c r="AM116" s="406"/>
      <c r="AN116" s="406"/>
      <c r="AO116" s="406"/>
      <c r="AP116" s="406"/>
      <c r="AQ116" s="406"/>
      <c r="AR116" s="406"/>
      <c r="AS116" s="406"/>
      <c r="AT116" s="406"/>
      <c r="AU116" s="406"/>
      <c r="AV116" s="406"/>
      <c r="AW116" s="406"/>
      <c r="AX116" s="406"/>
      <c r="AY116" s="406"/>
      <c r="AZ116" s="406"/>
      <c r="BA116" s="406"/>
      <c r="BB116" s="406"/>
      <c r="BC116" s="406"/>
      <c r="BD116" s="406"/>
      <c r="BE116" s="407"/>
      <c r="BF116" s="144" t="s">
        <v>218</v>
      </c>
      <c r="BG116" s="150" t="s">
        <v>84</v>
      </c>
      <c r="BH116" s="239" t="s">
        <v>678</v>
      </c>
      <c r="BI116" s="20" t="s">
        <v>679</v>
      </c>
      <c r="BJ116" s="150" t="s">
        <v>180</v>
      </c>
      <c r="BK116" s="260">
        <v>56839.11</v>
      </c>
      <c r="BL116" s="260"/>
      <c r="BM116" s="260"/>
      <c r="BN116" s="260"/>
      <c r="BO116" s="260"/>
      <c r="BP116" s="260"/>
      <c r="BQ116" s="260"/>
      <c r="BR116" s="260"/>
      <c r="BS116" s="260"/>
      <c r="BT116" s="260"/>
      <c r="BU116" s="260"/>
      <c r="BV116" s="260"/>
      <c r="BW116" s="260"/>
      <c r="BX116" s="260">
        <v>57000</v>
      </c>
      <c r="BY116" s="260"/>
      <c r="BZ116" s="260"/>
      <c r="CA116" s="260"/>
      <c r="CB116" s="260"/>
      <c r="CC116" s="260"/>
      <c r="CD116" s="260"/>
      <c r="CE116" s="260"/>
      <c r="CF116" s="260"/>
      <c r="CG116" s="260"/>
      <c r="CH116" s="260"/>
      <c r="CI116" s="260"/>
      <c r="CJ116" s="260"/>
      <c r="CK116" s="260">
        <v>50000</v>
      </c>
      <c r="CL116" s="260"/>
      <c r="CM116" s="260"/>
      <c r="CN116" s="260"/>
      <c r="CO116" s="260"/>
      <c r="CP116" s="260"/>
      <c r="CQ116" s="260"/>
      <c r="CR116" s="260"/>
      <c r="CS116" s="260"/>
      <c r="CT116" s="260"/>
      <c r="CU116" s="260"/>
      <c r="CV116" s="260"/>
      <c r="CW116" s="260"/>
      <c r="CX116" s="269" t="s">
        <v>43</v>
      </c>
      <c r="CY116" s="269"/>
      <c r="CZ116" s="269"/>
      <c r="DA116" s="269"/>
      <c r="DB116" s="269"/>
      <c r="DC116" s="269"/>
      <c r="DD116" s="269"/>
      <c r="DE116" s="269"/>
      <c r="DF116" s="269"/>
      <c r="DG116" s="269"/>
      <c r="DH116" s="269"/>
      <c r="DI116" s="269"/>
      <c r="DJ116" s="270"/>
    </row>
    <row r="117" spans="1:114" ht="22.15" hidden="1" customHeight="1">
      <c r="A117" s="405" t="s">
        <v>186</v>
      </c>
      <c r="B117" s="406"/>
      <c r="C117" s="406"/>
      <c r="D117" s="406"/>
      <c r="E117" s="406"/>
      <c r="F117" s="406"/>
      <c r="G117" s="406"/>
      <c r="H117" s="406"/>
      <c r="I117" s="406"/>
      <c r="J117" s="406"/>
      <c r="K117" s="406"/>
      <c r="L117" s="406"/>
      <c r="M117" s="406"/>
      <c r="N117" s="406"/>
      <c r="O117" s="406"/>
      <c r="P117" s="406"/>
      <c r="Q117" s="406"/>
      <c r="R117" s="406"/>
      <c r="S117" s="406"/>
      <c r="T117" s="406"/>
      <c r="U117" s="406"/>
      <c r="V117" s="406"/>
      <c r="W117" s="406"/>
      <c r="X117" s="406"/>
      <c r="Y117" s="406"/>
      <c r="Z117" s="406"/>
      <c r="AA117" s="406"/>
      <c r="AB117" s="406"/>
      <c r="AC117" s="406"/>
      <c r="AD117" s="406"/>
      <c r="AE117" s="406"/>
      <c r="AF117" s="406"/>
      <c r="AG117" s="406"/>
      <c r="AH117" s="406"/>
      <c r="AI117" s="406"/>
      <c r="AJ117" s="406"/>
      <c r="AK117" s="406"/>
      <c r="AL117" s="406"/>
      <c r="AM117" s="406"/>
      <c r="AN117" s="406"/>
      <c r="AO117" s="406"/>
      <c r="AP117" s="406"/>
      <c r="AQ117" s="406"/>
      <c r="AR117" s="406"/>
      <c r="AS117" s="406"/>
      <c r="AT117" s="406"/>
      <c r="AU117" s="406"/>
      <c r="AV117" s="406"/>
      <c r="AW117" s="406"/>
      <c r="AX117" s="406"/>
      <c r="AY117" s="406"/>
      <c r="AZ117" s="406"/>
      <c r="BA117" s="406"/>
      <c r="BB117" s="406"/>
      <c r="BC117" s="406"/>
      <c r="BD117" s="406"/>
      <c r="BE117" s="407"/>
      <c r="BF117" s="144" t="s">
        <v>219</v>
      </c>
      <c r="BG117" s="150" t="s">
        <v>84</v>
      </c>
      <c r="BH117" s="239" t="s">
        <v>678</v>
      </c>
      <c r="BI117" s="20" t="s">
        <v>679</v>
      </c>
      <c r="BJ117" s="150" t="s">
        <v>181</v>
      </c>
      <c r="BK117" s="260"/>
      <c r="BL117" s="260"/>
      <c r="BM117" s="260"/>
      <c r="BN117" s="260"/>
      <c r="BO117" s="260"/>
      <c r="BP117" s="260"/>
      <c r="BQ117" s="260"/>
      <c r="BR117" s="260"/>
      <c r="BS117" s="260"/>
      <c r="BT117" s="260"/>
      <c r="BU117" s="260"/>
      <c r="BV117" s="260"/>
      <c r="BW117" s="260"/>
      <c r="BX117" s="260"/>
      <c r="BY117" s="260"/>
      <c r="BZ117" s="260"/>
      <c r="CA117" s="260"/>
      <c r="CB117" s="260"/>
      <c r="CC117" s="260"/>
      <c r="CD117" s="260"/>
      <c r="CE117" s="260"/>
      <c r="CF117" s="260"/>
      <c r="CG117" s="260"/>
      <c r="CH117" s="260"/>
      <c r="CI117" s="260"/>
      <c r="CJ117" s="260"/>
      <c r="CK117" s="260"/>
      <c r="CL117" s="260"/>
      <c r="CM117" s="260"/>
      <c r="CN117" s="260"/>
      <c r="CO117" s="260"/>
      <c r="CP117" s="260"/>
      <c r="CQ117" s="260"/>
      <c r="CR117" s="260"/>
      <c r="CS117" s="260"/>
      <c r="CT117" s="260"/>
      <c r="CU117" s="260"/>
      <c r="CV117" s="260"/>
      <c r="CW117" s="260"/>
      <c r="CX117" s="269" t="s">
        <v>43</v>
      </c>
      <c r="CY117" s="269"/>
      <c r="CZ117" s="269"/>
      <c r="DA117" s="269"/>
      <c r="DB117" s="269"/>
      <c r="DC117" s="269"/>
      <c r="DD117" s="269"/>
      <c r="DE117" s="269"/>
      <c r="DF117" s="269"/>
      <c r="DG117" s="269"/>
      <c r="DH117" s="269"/>
      <c r="DI117" s="269"/>
      <c r="DJ117" s="270"/>
    </row>
    <row r="118" spans="1:114" ht="22.15" customHeight="1">
      <c r="A118" s="405" t="s">
        <v>186</v>
      </c>
      <c r="B118" s="406"/>
      <c r="C118" s="406"/>
      <c r="D118" s="406"/>
      <c r="E118" s="406"/>
      <c r="F118" s="406"/>
      <c r="G118" s="406"/>
      <c r="H118" s="406"/>
      <c r="I118" s="406"/>
      <c r="J118" s="406"/>
      <c r="K118" s="406"/>
      <c r="L118" s="406"/>
      <c r="M118" s="406"/>
      <c r="N118" s="406"/>
      <c r="O118" s="406"/>
      <c r="P118" s="406"/>
      <c r="Q118" s="406"/>
      <c r="R118" s="406"/>
      <c r="S118" s="406"/>
      <c r="T118" s="406"/>
      <c r="U118" s="406"/>
      <c r="V118" s="406"/>
      <c r="W118" s="406"/>
      <c r="X118" s="406"/>
      <c r="Y118" s="406"/>
      <c r="Z118" s="406"/>
      <c r="AA118" s="406"/>
      <c r="AB118" s="406"/>
      <c r="AC118" s="406"/>
      <c r="AD118" s="406"/>
      <c r="AE118" s="406"/>
      <c r="AF118" s="406"/>
      <c r="AG118" s="406"/>
      <c r="AH118" s="406"/>
      <c r="AI118" s="406"/>
      <c r="AJ118" s="406"/>
      <c r="AK118" s="406"/>
      <c r="AL118" s="406"/>
      <c r="AM118" s="406"/>
      <c r="AN118" s="406"/>
      <c r="AO118" s="406"/>
      <c r="AP118" s="406"/>
      <c r="AQ118" s="406"/>
      <c r="AR118" s="406"/>
      <c r="AS118" s="406"/>
      <c r="AT118" s="406"/>
      <c r="AU118" s="406"/>
      <c r="AV118" s="406"/>
      <c r="AW118" s="406"/>
      <c r="AX118" s="406"/>
      <c r="AY118" s="406"/>
      <c r="AZ118" s="406"/>
      <c r="BA118" s="406"/>
      <c r="BB118" s="406"/>
      <c r="BC118" s="406"/>
      <c r="BD118" s="406"/>
      <c r="BE118" s="407"/>
      <c r="BF118" s="144" t="s">
        <v>220</v>
      </c>
      <c r="BG118" s="150" t="s">
        <v>84</v>
      </c>
      <c r="BH118" s="239" t="s">
        <v>678</v>
      </c>
      <c r="BI118" s="20" t="s">
        <v>679</v>
      </c>
      <c r="BJ118" s="150" t="s">
        <v>191</v>
      </c>
      <c r="BK118" s="260">
        <v>321000</v>
      </c>
      <c r="BL118" s="260"/>
      <c r="BM118" s="260"/>
      <c r="BN118" s="260"/>
      <c r="BO118" s="260"/>
      <c r="BP118" s="260"/>
      <c r="BQ118" s="260"/>
      <c r="BR118" s="260"/>
      <c r="BS118" s="260"/>
      <c r="BT118" s="260"/>
      <c r="BU118" s="260"/>
      <c r="BV118" s="260"/>
      <c r="BW118" s="260"/>
      <c r="BX118" s="260">
        <v>321000</v>
      </c>
      <c r="BY118" s="260"/>
      <c r="BZ118" s="260"/>
      <c r="CA118" s="260"/>
      <c r="CB118" s="260"/>
      <c r="CC118" s="260"/>
      <c r="CD118" s="260"/>
      <c r="CE118" s="260"/>
      <c r="CF118" s="260"/>
      <c r="CG118" s="260"/>
      <c r="CH118" s="260"/>
      <c r="CI118" s="260"/>
      <c r="CJ118" s="260"/>
      <c r="CK118" s="260">
        <v>200000</v>
      </c>
      <c r="CL118" s="260"/>
      <c r="CM118" s="260"/>
      <c r="CN118" s="260"/>
      <c r="CO118" s="260"/>
      <c r="CP118" s="260"/>
      <c r="CQ118" s="260"/>
      <c r="CR118" s="260"/>
      <c r="CS118" s="260"/>
      <c r="CT118" s="260"/>
      <c r="CU118" s="260"/>
      <c r="CV118" s="260"/>
      <c r="CW118" s="260"/>
      <c r="CX118" s="269" t="s">
        <v>43</v>
      </c>
      <c r="CY118" s="269"/>
      <c r="CZ118" s="269"/>
      <c r="DA118" s="269"/>
      <c r="DB118" s="269"/>
      <c r="DC118" s="269"/>
      <c r="DD118" s="269"/>
      <c r="DE118" s="269"/>
      <c r="DF118" s="269"/>
      <c r="DG118" s="269"/>
      <c r="DH118" s="269"/>
      <c r="DI118" s="269"/>
      <c r="DJ118" s="270"/>
    </row>
    <row r="119" spans="1:114" ht="22.15" customHeight="1">
      <c r="A119" s="405" t="s">
        <v>186</v>
      </c>
      <c r="B119" s="406"/>
      <c r="C119" s="406"/>
      <c r="D119" s="406"/>
      <c r="E119" s="406"/>
      <c r="F119" s="406"/>
      <c r="G119" s="406"/>
      <c r="H119" s="406"/>
      <c r="I119" s="406"/>
      <c r="J119" s="406"/>
      <c r="K119" s="406"/>
      <c r="L119" s="406"/>
      <c r="M119" s="406"/>
      <c r="N119" s="406"/>
      <c r="O119" s="406"/>
      <c r="P119" s="406"/>
      <c r="Q119" s="406"/>
      <c r="R119" s="406"/>
      <c r="S119" s="406"/>
      <c r="T119" s="406"/>
      <c r="U119" s="406"/>
      <c r="V119" s="406"/>
      <c r="W119" s="406"/>
      <c r="X119" s="406"/>
      <c r="Y119" s="406"/>
      <c r="Z119" s="406"/>
      <c r="AA119" s="406"/>
      <c r="AB119" s="406"/>
      <c r="AC119" s="406"/>
      <c r="AD119" s="406"/>
      <c r="AE119" s="406"/>
      <c r="AF119" s="406"/>
      <c r="AG119" s="406"/>
      <c r="AH119" s="406"/>
      <c r="AI119" s="406"/>
      <c r="AJ119" s="406"/>
      <c r="AK119" s="406"/>
      <c r="AL119" s="406"/>
      <c r="AM119" s="406"/>
      <c r="AN119" s="406"/>
      <c r="AO119" s="406"/>
      <c r="AP119" s="406"/>
      <c r="AQ119" s="406"/>
      <c r="AR119" s="406"/>
      <c r="AS119" s="406"/>
      <c r="AT119" s="406"/>
      <c r="AU119" s="406"/>
      <c r="AV119" s="406"/>
      <c r="AW119" s="406"/>
      <c r="AX119" s="406"/>
      <c r="AY119" s="406"/>
      <c r="AZ119" s="406"/>
      <c r="BA119" s="406"/>
      <c r="BB119" s="406"/>
      <c r="BC119" s="406"/>
      <c r="BD119" s="406"/>
      <c r="BE119" s="407"/>
      <c r="BF119" s="144" t="s">
        <v>220</v>
      </c>
      <c r="BG119" s="150" t="s">
        <v>849</v>
      </c>
      <c r="BH119" s="239" t="s">
        <v>678</v>
      </c>
      <c r="BI119" s="20" t="s">
        <v>679</v>
      </c>
      <c r="BJ119" s="150" t="s">
        <v>191</v>
      </c>
      <c r="BK119" s="260">
        <v>2596500</v>
      </c>
      <c r="BL119" s="260"/>
      <c r="BM119" s="260"/>
      <c r="BN119" s="260"/>
      <c r="BO119" s="260"/>
      <c r="BP119" s="260"/>
      <c r="BQ119" s="260"/>
      <c r="BR119" s="260"/>
      <c r="BS119" s="260"/>
      <c r="BT119" s="260"/>
      <c r="BU119" s="260"/>
      <c r="BV119" s="260"/>
      <c r="BW119" s="260"/>
      <c r="BX119" s="260">
        <v>890000</v>
      </c>
      <c r="BY119" s="260"/>
      <c r="BZ119" s="260"/>
      <c r="CA119" s="260"/>
      <c r="CB119" s="260"/>
      <c r="CC119" s="260"/>
      <c r="CD119" s="260"/>
      <c r="CE119" s="260"/>
      <c r="CF119" s="260"/>
      <c r="CG119" s="260"/>
      <c r="CH119" s="260"/>
      <c r="CI119" s="260"/>
      <c r="CJ119" s="260"/>
      <c r="CK119" s="260">
        <v>1900000</v>
      </c>
      <c r="CL119" s="260"/>
      <c r="CM119" s="260"/>
      <c r="CN119" s="260"/>
      <c r="CO119" s="260"/>
      <c r="CP119" s="260"/>
      <c r="CQ119" s="260"/>
      <c r="CR119" s="260"/>
      <c r="CS119" s="260"/>
      <c r="CT119" s="260"/>
      <c r="CU119" s="260"/>
      <c r="CV119" s="260"/>
      <c r="CW119" s="260"/>
      <c r="CX119" s="269" t="s">
        <v>43</v>
      </c>
      <c r="CY119" s="269"/>
      <c r="CZ119" s="269"/>
      <c r="DA119" s="269"/>
      <c r="DB119" s="269"/>
      <c r="DC119" s="269"/>
      <c r="DD119" s="269"/>
      <c r="DE119" s="269"/>
      <c r="DF119" s="269"/>
      <c r="DG119" s="269"/>
      <c r="DH119" s="269"/>
      <c r="DI119" s="269"/>
      <c r="DJ119" s="270"/>
    </row>
    <row r="120" spans="1:114" ht="22.15" customHeight="1">
      <c r="A120" s="405" t="s">
        <v>186</v>
      </c>
      <c r="B120" s="406"/>
      <c r="C120" s="406"/>
      <c r="D120" s="406"/>
      <c r="E120" s="406"/>
      <c r="F120" s="406"/>
      <c r="G120" s="406"/>
      <c r="H120" s="406"/>
      <c r="I120" s="406"/>
      <c r="J120" s="406"/>
      <c r="K120" s="406"/>
      <c r="L120" s="406"/>
      <c r="M120" s="406"/>
      <c r="N120" s="406"/>
      <c r="O120" s="406"/>
      <c r="P120" s="406"/>
      <c r="Q120" s="406"/>
      <c r="R120" s="406"/>
      <c r="S120" s="406"/>
      <c r="T120" s="406"/>
      <c r="U120" s="406"/>
      <c r="V120" s="406"/>
      <c r="W120" s="406"/>
      <c r="X120" s="406"/>
      <c r="Y120" s="406"/>
      <c r="Z120" s="406"/>
      <c r="AA120" s="406"/>
      <c r="AB120" s="406"/>
      <c r="AC120" s="406"/>
      <c r="AD120" s="406"/>
      <c r="AE120" s="406"/>
      <c r="AF120" s="406"/>
      <c r="AG120" s="406"/>
      <c r="AH120" s="406"/>
      <c r="AI120" s="406"/>
      <c r="AJ120" s="406"/>
      <c r="AK120" s="406"/>
      <c r="AL120" s="406"/>
      <c r="AM120" s="406"/>
      <c r="AN120" s="406"/>
      <c r="AO120" s="406"/>
      <c r="AP120" s="406"/>
      <c r="AQ120" s="406"/>
      <c r="AR120" s="406"/>
      <c r="AS120" s="406"/>
      <c r="AT120" s="406"/>
      <c r="AU120" s="406"/>
      <c r="AV120" s="406"/>
      <c r="AW120" s="406"/>
      <c r="AX120" s="406"/>
      <c r="AY120" s="406"/>
      <c r="AZ120" s="406"/>
      <c r="BA120" s="406"/>
      <c r="BB120" s="406"/>
      <c r="BC120" s="406"/>
      <c r="BD120" s="406"/>
      <c r="BE120" s="407"/>
      <c r="BF120" s="144" t="s">
        <v>221</v>
      </c>
      <c r="BG120" s="150" t="s">
        <v>84</v>
      </c>
      <c r="BH120" s="239" t="s">
        <v>678</v>
      </c>
      <c r="BI120" s="20" t="s">
        <v>679</v>
      </c>
      <c r="BJ120" s="150" t="s">
        <v>182</v>
      </c>
      <c r="BK120" s="260">
        <v>245633.31</v>
      </c>
      <c r="BL120" s="260"/>
      <c r="BM120" s="260"/>
      <c r="BN120" s="260"/>
      <c r="BO120" s="260"/>
      <c r="BP120" s="260"/>
      <c r="BQ120" s="260"/>
      <c r="BR120" s="260"/>
      <c r="BS120" s="260"/>
      <c r="BT120" s="260"/>
      <c r="BU120" s="260"/>
      <c r="BV120" s="260"/>
      <c r="BW120" s="260"/>
      <c r="BX120" s="260">
        <v>253013.72</v>
      </c>
      <c r="BY120" s="260"/>
      <c r="BZ120" s="260"/>
      <c r="CA120" s="260"/>
      <c r="CB120" s="260"/>
      <c r="CC120" s="260"/>
      <c r="CD120" s="260"/>
      <c r="CE120" s="260"/>
      <c r="CF120" s="260"/>
      <c r="CG120" s="260"/>
      <c r="CH120" s="260"/>
      <c r="CI120" s="260"/>
      <c r="CJ120" s="260"/>
      <c r="CK120" s="260">
        <v>118772.32</v>
      </c>
      <c r="CL120" s="260"/>
      <c r="CM120" s="260"/>
      <c r="CN120" s="260"/>
      <c r="CO120" s="260"/>
      <c r="CP120" s="260"/>
      <c r="CQ120" s="260"/>
      <c r="CR120" s="260"/>
      <c r="CS120" s="260"/>
      <c r="CT120" s="260"/>
      <c r="CU120" s="260"/>
      <c r="CV120" s="260"/>
      <c r="CW120" s="260"/>
      <c r="CX120" s="269" t="s">
        <v>43</v>
      </c>
      <c r="CY120" s="269"/>
      <c r="CZ120" s="269"/>
      <c r="DA120" s="269"/>
      <c r="DB120" s="269"/>
      <c r="DC120" s="269"/>
      <c r="DD120" s="269"/>
      <c r="DE120" s="269"/>
      <c r="DF120" s="269"/>
      <c r="DG120" s="269"/>
      <c r="DH120" s="269"/>
      <c r="DI120" s="269"/>
      <c r="DJ120" s="270"/>
    </row>
    <row r="121" spans="1:114" ht="22.15" customHeight="1">
      <c r="A121" s="405" t="s">
        <v>186</v>
      </c>
      <c r="B121" s="406"/>
      <c r="C121" s="406"/>
      <c r="D121" s="406"/>
      <c r="E121" s="406"/>
      <c r="F121" s="406"/>
      <c r="G121" s="406"/>
      <c r="H121" s="406"/>
      <c r="I121" s="406"/>
      <c r="J121" s="406"/>
      <c r="K121" s="406"/>
      <c r="L121" s="406"/>
      <c r="M121" s="406"/>
      <c r="N121" s="406"/>
      <c r="O121" s="406"/>
      <c r="P121" s="406"/>
      <c r="Q121" s="406"/>
      <c r="R121" s="406"/>
      <c r="S121" s="406"/>
      <c r="T121" s="406"/>
      <c r="U121" s="406"/>
      <c r="V121" s="406"/>
      <c r="W121" s="406"/>
      <c r="X121" s="406"/>
      <c r="Y121" s="406"/>
      <c r="Z121" s="406"/>
      <c r="AA121" s="406"/>
      <c r="AB121" s="406"/>
      <c r="AC121" s="406"/>
      <c r="AD121" s="406"/>
      <c r="AE121" s="406"/>
      <c r="AF121" s="406"/>
      <c r="AG121" s="406"/>
      <c r="AH121" s="406"/>
      <c r="AI121" s="406"/>
      <c r="AJ121" s="406"/>
      <c r="AK121" s="406"/>
      <c r="AL121" s="406"/>
      <c r="AM121" s="406"/>
      <c r="AN121" s="406"/>
      <c r="AO121" s="406"/>
      <c r="AP121" s="406"/>
      <c r="AQ121" s="406"/>
      <c r="AR121" s="406"/>
      <c r="AS121" s="406"/>
      <c r="AT121" s="406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7"/>
      <c r="BF121" s="144" t="s">
        <v>222</v>
      </c>
      <c r="BG121" s="150" t="s">
        <v>84</v>
      </c>
      <c r="BH121" s="239" t="s">
        <v>678</v>
      </c>
      <c r="BI121" s="20" t="s">
        <v>679</v>
      </c>
      <c r="BJ121" s="150" t="s">
        <v>178</v>
      </c>
      <c r="BK121" s="260">
        <v>370215.6</v>
      </c>
      <c r="BL121" s="260"/>
      <c r="BM121" s="260"/>
      <c r="BN121" s="260"/>
      <c r="BO121" s="260"/>
      <c r="BP121" s="260"/>
      <c r="BQ121" s="260"/>
      <c r="BR121" s="260"/>
      <c r="BS121" s="260"/>
      <c r="BT121" s="260"/>
      <c r="BU121" s="260"/>
      <c r="BV121" s="260"/>
      <c r="BW121" s="260"/>
      <c r="BX121" s="260">
        <v>380000</v>
      </c>
      <c r="BY121" s="260"/>
      <c r="BZ121" s="260"/>
      <c r="CA121" s="260"/>
      <c r="CB121" s="260"/>
      <c r="CC121" s="260"/>
      <c r="CD121" s="260"/>
      <c r="CE121" s="260"/>
      <c r="CF121" s="260"/>
      <c r="CG121" s="260"/>
      <c r="CH121" s="260"/>
      <c r="CI121" s="260"/>
      <c r="CJ121" s="260"/>
      <c r="CK121" s="260">
        <v>300000</v>
      </c>
      <c r="CL121" s="260"/>
      <c r="CM121" s="260"/>
      <c r="CN121" s="260"/>
      <c r="CO121" s="260"/>
      <c r="CP121" s="260"/>
      <c r="CQ121" s="260"/>
      <c r="CR121" s="260"/>
      <c r="CS121" s="260"/>
      <c r="CT121" s="260"/>
      <c r="CU121" s="260"/>
      <c r="CV121" s="260"/>
      <c r="CW121" s="260"/>
      <c r="CX121" s="269" t="s">
        <v>43</v>
      </c>
      <c r="CY121" s="269"/>
      <c r="CZ121" s="269"/>
      <c r="DA121" s="269"/>
      <c r="DB121" s="269"/>
      <c r="DC121" s="269"/>
      <c r="DD121" s="269"/>
      <c r="DE121" s="269"/>
      <c r="DF121" s="269"/>
      <c r="DG121" s="269"/>
      <c r="DH121" s="269"/>
      <c r="DI121" s="269"/>
      <c r="DJ121" s="270"/>
    </row>
    <row r="122" spans="1:114" ht="22.15" hidden="1" customHeight="1">
      <c r="A122" s="405" t="s">
        <v>186</v>
      </c>
      <c r="B122" s="406"/>
      <c r="C122" s="406"/>
      <c r="D122" s="406"/>
      <c r="E122" s="406"/>
      <c r="F122" s="406"/>
      <c r="G122" s="406"/>
      <c r="H122" s="406"/>
      <c r="I122" s="406"/>
      <c r="J122" s="406"/>
      <c r="K122" s="406"/>
      <c r="L122" s="406"/>
      <c r="M122" s="406"/>
      <c r="N122" s="406"/>
      <c r="O122" s="406"/>
      <c r="P122" s="406"/>
      <c r="Q122" s="406"/>
      <c r="R122" s="406"/>
      <c r="S122" s="406"/>
      <c r="T122" s="406"/>
      <c r="U122" s="406"/>
      <c r="V122" s="406"/>
      <c r="W122" s="406"/>
      <c r="X122" s="406"/>
      <c r="Y122" s="406"/>
      <c r="Z122" s="406"/>
      <c r="AA122" s="406"/>
      <c r="AB122" s="406"/>
      <c r="AC122" s="406"/>
      <c r="AD122" s="406"/>
      <c r="AE122" s="406"/>
      <c r="AF122" s="406"/>
      <c r="AG122" s="406"/>
      <c r="AH122" s="406"/>
      <c r="AI122" s="406"/>
      <c r="AJ122" s="406"/>
      <c r="AK122" s="406"/>
      <c r="AL122" s="406"/>
      <c r="AM122" s="406"/>
      <c r="AN122" s="406"/>
      <c r="AO122" s="406"/>
      <c r="AP122" s="406"/>
      <c r="AQ122" s="406"/>
      <c r="AR122" s="406"/>
      <c r="AS122" s="406"/>
      <c r="AT122" s="406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7"/>
      <c r="BF122" s="144" t="s">
        <v>223</v>
      </c>
      <c r="BG122" s="150" t="s">
        <v>84</v>
      </c>
      <c r="BH122" s="239" t="s">
        <v>678</v>
      </c>
      <c r="BI122" s="20" t="s">
        <v>679</v>
      </c>
      <c r="BJ122" s="150" t="s">
        <v>210</v>
      </c>
      <c r="BK122" s="260"/>
      <c r="BL122" s="260"/>
      <c r="BM122" s="260"/>
      <c r="BN122" s="260"/>
      <c r="BO122" s="260"/>
      <c r="BP122" s="260"/>
      <c r="BQ122" s="260"/>
      <c r="BR122" s="260"/>
      <c r="BS122" s="260"/>
      <c r="BT122" s="260"/>
      <c r="BU122" s="260"/>
      <c r="BV122" s="260"/>
      <c r="BW122" s="260"/>
      <c r="BX122" s="260"/>
      <c r="BY122" s="260"/>
      <c r="BZ122" s="260"/>
      <c r="CA122" s="260"/>
      <c r="CB122" s="260"/>
      <c r="CC122" s="260"/>
      <c r="CD122" s="260"/>
      <c r="CE122" s="260"/>
      <c r="CF122" s="260"/>
      <c r="CG122" s="260"/>
      <c r="CH122" s="260"/>
      <c r="CI122" s="260"/>
      <c r="CJ122" s="260"/>
      <c r="CK122" s="260"/>
      <c r="CL122" s="260"/>
      <c r="CM122" s="260"/>
      <c r="CN122" s="260"/>
      <c r="CO122" s="260"/>
      <c r="CP122" s="260"/>
      <c r="CQ122" s="260"/>
      <c r="CR122" s="260"/>
      <c r="CS122" s="260"/>
      <c r="CT122" s="260"/>
      <c r="CU122" s="260"/>
      <c r="CV122" s="260"/>
      <c r="CW122" s="260"/>
      <c r="CX122" s="269" t="s">
        <v>43</v>
      </c>
      <c r="CY122" s="269"/>
      <c r="CZ122" s="269"/>
      <c r="DA122" s="269"/>
      <c r="DB122" s="269"/>
      <c r="DC122" s="269"/>
      <c r="DD122" s="269"/>
      <c r="DE122" s="269"/>
      <c r="DF122" s="269"/>
      <c r="DG122" s="269"/>
      <c r="DH122" s="269"/>
      <c r="DI122" s="269"/>
      <c r="DJ122" s="270"/>
    </row>
    <row r="123" spans="1:114" ht="22.15" hidden="1" customHeight="1">
      <c r="A123" s="405" t="s">
        <v>186</v>
      </c>
      <c r="B123" s="406"/>
      <c r="C123" s="406"/>
      <c r="D123" s="406"/>
      <c r="E123" s="406"/>
      <c r="F123" s="406"/>
      <c r="G123" s="406"/>
      <c r="H123" s="406"/>
      <c r="I123" s="406"/>
      <c r="J123" s="406"/>
      <c r="K123" s="406"/>
      <c r="L123" s="406"/>
      <c r="M123" s="406"/>
      <c r="N123" s="406"/>
      <c r="O123" s="406"/>
      <c r="P123" s="406"/>
      <c r="Q123" s="406"/>
      <c r="R123" s="406"/>
      <c r="S123" s="406"/>
      <c r="T123" s="406"/>
      <c r="U123" s="406"/>
      <c r="V123" s="406"/>
      <c r="W123" s="406"/>
      <c r="X123" s="406"/>
      <c r="Y123" s="406"/>
      <c r="Z123" s="406"/>
      <c r="AA123" s="406"/>
      <c r="AB123" s="406"/>
      <c r="AC123" s="406"/>
      <c r="AD123" s="406"/>
      <c r="AE123" s="406"/>
      <c r="AF123" s="406"/>
      <c r="AG123" s="406"/>
      <c r="AH123" s="406"/>
      <c r="AI123" s="406"/>
      <c r="AJ123" s="406"/>
      <c r="AK123" s="406"/>
      <c r="AL123" s="406"/>
      <c r="AM123" s="406"/>
      <c r="AN123" s="406"/>
      <c r="AO123" s="406"/>
      <c r="AP123" s="406"/>
      <c r="AQ123" s="406"/>
      <c r="AR123" s="406"/>
      <c r="AS123" s="406"/>
      <c r="AT123" s="406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7"/>
      <c r="BF123" s="144" t="s">
        <v>224</v>
      </c>
      <c r="BG123" s="150" t="s">
        <v>84</v>
      </c>
      <c r="BH123" s="239" t="s">
        <v>678</v>
      </c>
      <c r="BI123" s="20" t="s">
        <v>679</v>
      </c>
      <c r="BJ123" s="150" t="s">
        <v>211</v>
      </c>
      <c r="BK123" s="260"/>
      <c r="BL123" s="260"/>
      <c r="BM123" s="260"/>
      <c r="BN123" s="260"/>
      <c r="BO123" s="260"/>
      <c r="BP123" s="260"/>
      <c r="BQ123" s="260"/>
      <c r="BR123" s="260"/>
      <c r="BS123" s="260"/>
      <c r="BT123" s="260"/>
      <c r="BU123" s="260"/>
      <c r="BV123" s="260"/>
      <c r="BW123" s="260"/>
      <c r="BX123" s="260"/>
      <c r="BY123" s="260"/>
      <c r="BZ123" s="260"/>
      <c r="CA123" s="260"/>
      <c r="CB123" s="260"/>
      <c r="CC123" s="260"/>
      <c r="CD123" s="260"/>
      <c r="CE123" s="260"/>
      <c r="CF123" s="260"/>
      <c r="CG123" s="260"/>
      <c r="CH123" s="260"/>
      <c r="CI123" s="260"/>
      <c r="CJ123" s="260"/>
      <c r="CK123" s="260"/>
      <c r="CL123" s="260"/>
      <c r="CM123" s="260"/>
      <c r="CN123" s="260"/>
      <c r="CO123" s="260"/>
      <c r="CP123" s="260"/>
      <c r="CQ123" s="260"/>
      <c r="CR123" s="260"/>
      <c r="CS123" s="260"/>
      <c r="CT123" s="260"/>
      <c r="CU123" s="260"/>
      <c r="CV123" s="260"/>
      <c r="CW123" s="260"/>
      <c r="CX123" s="269" t="s">
        <v>43</v>
      </c>
      <c r="CY123" s="269"/>
      <c r="CZ123" s="269"/>
      <c r="DA123" s="269"/>
      <c r="DB123" s="269"/>
      <c r="DC123" s="269"/>
      <c r="DD123" s="269"/>
      <c r="DE123" s="269"/>
      <c r="DF123" s="269"/>
      <c r="DG123" s="269"/>
      <c r="DH123" s="269"/>
      <c r="DI123" s="269"/>
      <c r="DJ123" s="270"/>
    </row>
    <row r="124" spans="1:114" ht="22.15" hidden="1" customHeight="1">
      <c r="A124" s="405" t="s">
        <v>186</v>
      </c>
      <c r="B124" s="406"/>
      <c r="C124" s="406"/>
      <c r="D124" s="406"/>
      <c r="E124" s="406"/>
      <c r="F124" s="406"/>
      <c r="G124" s="406"/>
      <c r="H124" s="406"/>
      <c r="I124" s="406"/>
      <c r="J124" s="406"/>
      <c r="K124" s="406"/>
      <c r="L124" s="406"/>
      <c r="M124" s="406"/>
      <c r="N124" s="406"/>
      <c r="O124" s="406"/>
      <c r="P124" s="406"/>
      <c r="Q124" s="406"/>
      <c r="R124" s="406"/>
      <c r="S124" s="406"/>
      <c r="T124" s="406"/>
      <c r="U124" s="406"/>
      <c r="V124" s="406"/>
      <c r="W124" s="406"/>
      <c r="X124" s="406"/>
      <c r="Y124" s="406"/>
      <c r="Z124" s="406"/>
      <c r="AA124" s="406"/>
      <c r="AB124" s="406"/>
      <c r="AC124" s="406"/>
      <c r="AD124" s="406"/>
      <c r="AE124" s="406"/>
      <c r="AF124" s="406"/>
      <c r="AG124" s="406"/>
      <c r="AH124" s="406"/>
      <c r="AI124" s="406"/>
      <c r="AJ124" s="406"/>
      <c r="AK124" s="406"/>
      <c r="AL124" s="406"/>
      <c r="AM124" s="406"/>
      <c r="AN124" s="406"/>
      <c r="AO124" s="406"/>
      <c r="AP124" s="406"/>
      <c r="AQ124" s="406"/>
      <c r="AR124" s="406"/>
      <c r="AS124" s="406"/>
      <c r="AT124" s="406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7"/>
      <c r="BF124" s="144" t="s">
        <v>76</v>
      </c>
      <c r="BG124" s="150" t="s">
        <v>84</v>
      </c>
      <c r="BH124" s="239" t="s">
        <v>678</v>
      </c>
      <c r="BI124" s="20" t="s">
        <v>679</v>
      </c>
      <c r="BJ124" s="150" t="s">
        <v>183</v>
      </c>
      <c r="BK124" s="260"/>
      <c r="BL124" s="260"/>
      <c r="BM124" s="260"/>
      <c r="BN124" s="260"/>
      <c r="BO124" s="260"/>
      <c r="BP124" s="260"/>
      <c r="BQ124" s="260"/>
      <c r="BR124" s="260"/>
      <c r="BS124" s="260"/>
      <c r="BT124" s="260"/>
      <c r="BU124" s="260"/>
      <c r="BV124" s="260"/>
      <c r="BW124" s="260"/>
      <c r="BX124" s="260"/>
      <c r="BY124" s="260"/>
      <c r="BZ124" s="260"/>
      <c r="CA124" s="260"/>
      <c r="CB124" s="260"/>
      <c r="CC124" s="260"/>
      <c r="CD124" s="260"/>
      <c r="CE124" s="260"/>
      <c r="CF124" s="260"/>
      <c r="CG124" s="260"/>
      <c r="CH124" s="260"/>
      <c r="CI124" s="260"/>
      <c r="CJ124" s="260"/>
      <c r="CK124" s="260"/>
      <c r="CL124" s="260"/>
      <c r="CM124" s="260"/>
      <c r="CN124" s="260"/>
      <c r="CO124" s="260"/>
      <c r="CP124" s="260"/>
      <c r="CQ124" s="260"/>
      <c r="CR124" s="260"/>
      <c r="CS124" s="260"/>
      <c r="CT124" s="260"/>
      <c r="CU124" s="260"/>
      <c r="CV124" s="260"/>
      <c r="CW124" s="260"/>
      <c r="CX124" s="269" t="s">
        <v>43</v>
      </c>
      <c r="CY124" s="269"/>
      <c r="CZ124" s="269"/>
      <c r="DA124" s="269"/>
      <c r="DB124" s="269"/>
      <c r="DC124" s="269"/>
      <c r="DD124" s="269"/>
      <c r="DE124" s="269"/>
      <c r="DF124" s="269"/>
      <c r="DG124" s="269"/>
      <c r="DH124" s="269"/>
      <c r="DI124" s="269"/>
      <c r="DJ124" s="270"/>
    </row>
    <row r="125" spans="1:114" ht="22.15" hidden="1" customHeight="1">
      <c r="A125" s="405" t="s">
        <v>186</v>
      </c>
      <c r="B125" s="406"/>
      <c r="C125" s="406"/>
      <c r="D125" s="406"/>
      <c r="E125" s="406"/>
      <c r="F125" s="406"/>
      <c r="G125" s="406"/>
      <c r="H125" s="406"/>
      <c r="I125" s="406"/>
      <c r="J125" s="406"/>
      <c r="K125" s="406"/>
      <c r="L125" s="406"/>
      <c r="M125" s="406"/>
      <c r="N125" s="406"/>
      <c r="O125" s="406"/>
      <c r="P125" s="406"/>
      <c r="Q125" s="406"/>
      <c r="R125" s="406"/>
      <c r="S125" s="406"/>
      <c r="T125" s="406"/>
      <c r="U125" s="406"/>
      <c r="V125" s="406"/>
      <c r="W125" s="406"/>
      <c r="X125" s="406"/>
      <c r="Y125" s="406"/>
      <c r="Z125" s="406"/>
      <c r="AA125" s="406"/>
      <c r="AB125" s="406"/>
      <c r="AC125" s="406"/>
      <c r="AD125" s="406"/>
      <c r="AE125" s="406"/>
      <c r="AF125" s="406"/>
      <c r="AG125" s="406"/>
      <c r="AH125" s="406"/>
      <c r="AI125" s="406"/>
      <c r="AJ125" s="406"/>
      <c r="AK125" s="406"/>
      <c r="AL125" s="406"/>
      <c r="AM125" s="406"/>
      <c r="AN125" s="406"/>
      <c r="AO125" s="406"/>
      <c r="AP125" s="406"/>
      <c r="AQ125" s="406"/>
      <c r="AR125" s="406"/>
      <c r="AS125" s="406"/>
      <c r="AT125" s="406"/>
      <c r="AU125" s="406"/>
      <c r="AV125" s="406"/>
      <c r="AW125" s="406"/>
      <c r="AX125" s="406"/>
      <c r="AY125" s="406"/>
      <c r="AZ125" s="406"/>
      <c r="BA125" s="406"/>
      <c r="BB125" s="406"/>
      <c r="BC125" s="406"/>
      <c r="BD125" s="406"/>
      <c r="BE125" s="407"/>
      <c r="BF125" s="144" t="s">
        <v>225</v>
      </c>
      <c r="BG125" s="150" t="s">
        <v>84</v>
      </c>
      <c r="BH125" s="239" t="s">
        <v>678</v>
      </c>
      <c r="BI125" s="20" t="s">
        <v>679</v>
      </c>
      <c r="BJ125" s="150" t="s">
        <v>212</v>
      </c>
      <c r="BK125" s="260"/>
      <c r="BL125" s="260"/>
      <c r="BM125" s="260"/>
      <c r="BN125" s="260"/>
      <c r="BO125" s="260"/>
      <c r="BP125" s="260"/>
      <c r="BQ125" s="260"/>
      <c r="BR125" s="260"/>
      <c r="BS125" s="260"/>
      <c r="BT125" s="260"/>
      <c r="BU125" s="260"/>
      <c r="BV125" s="260"/>
      <c r="BW125" s="260"/>
      <c r="BX125" s="260"/>
      <c r="BY125" s="260"/>
      <c r="BZ125" s="260"/>
      <c r="CA125" s="260"/>
      <c r="CB125" s="260"/>
      <c r="CC125" s="260"/>
      <c r="CD125" s="260"/>
      <c r="CE125" s="260"/>
      <c r="CF125" s="260"/>
      <c r="CG125" s="260"/>
      <c r="CH125" s="260"/>
      <c r="CI125" s="260"/>
      <c r="CJ125" s="260"/>
      <c r="CK125" s="260"/>
      <c r="CL125" s="260"/>
      <c r="CM125" s="260"/>
      <c r="CN125" s="260"/>
      <c r="CO125" s="260"/>
      <c r="CP125" s="260"/>
      <c r="CQ125" s="260"/>
      <c r="CR125" s="260"/>
      <c r="CS125" s="260"/>
      <c r="CT125" s="260"/>
      <c r="CU125" s="260"/>
      <c r="CV125" s="260"/>
      <c r="CW125" s="260"/>
      <c r="CX125" s="269" t="s">
        <v>43</v>
      </c>
      <c r="CY125" s="269"/>
      <c r="CZ125" s="269"/>
      <c r="DA125" s="269"/>
      <c r="DB125" s="269"/>
      <c r="DC125" s="269"/>
      <c r="DD125" s="269"/>
      <c r="DE125" s="269"/>
      <c r="DF125" s="269"/>
      <c r="DG125" s="269"/>
      <c r="DH125" s="269"/>
      <c r="DI125" s="269"/>
      <c r="DJ125" s="270"/>
    </row>
    <row r="126" spans="1:114" ht="22.15" hidden="1" customHeight="1">
      <c r="A126" s="405" t="s">
        <v>186</v>
      </c>
      <c r="B126" s="406"/>
      <c r="C126" s="406"/>
      <c r="D126" s="406"/>
      <c r="E126" s="406"/>
      <c r="F126" s="406"/>
      <c r="G126" s="406"/>
      <c r="H126" s="406"/>
      <c r="I126" s="406"/>
      <c r="J126" s="406"/>
      <c r="K126" s="406"/>
      <c r="L126" s="406"/>
      <c r="M126" s="406"/>
      <c r="N126" s="406"/>
      <c r="O126" s="406"/>
      <c r="P126" s="406"/>
      <c r="Q126" s="406"/>
      <c r="R126" s="406"/>
      <c r="S126" s="406"/>
      <c r="T126" s="406"/>
      <c r="U126" s="406"/>
      <c r="V126" s="406"/>
      <c r="W126" s="406"/>
      <c r="X126" s="406"/>
      <c r="Y126" s="406"/>
      <c r="Z126" s="406"/>
      <c r="AA126" s="406"/>
      <c r="AB126" s="406"/>
      <c r="AC126" s="406"/>
      <c r="AD126" s="406"/>
      <c r="AE126" s="406"/>
      <c r="AF126" s="406"/>
      <c r="AG126" s="406"/>
      <c r="AH126" s="406"/>
      <c r="AI126" s="406"/>
      <c r="AJ126" s="406"/>
      <c r="AK126" s="406"/>
      <c r="AL126" s="406"/>
      <c r="AM126" s="406"/>
      <c r="AN126" s="406"/>
      <c r="AO126" s="406"/>
      <c r="AP126" s="406"/>
      <c r="AQ126" s="406"/>
      <c r="AR126" s="406"/>
      <c r="AS126" s="406"/>
      <c r="AT126" s="406"/>
      <c r="AU126" s="406"/>
      <c r="AV126" s="406"/>
      <c r="AW126" s="406"/>
      <c r="AX126" s="406"/>
      <c r="AY126" s="406"/>
      <c r="AZ126" s="406"/>
      <c r="BA126" s="406"/>
      <c r="BB126" s="406"/>
      <c r="BC126" s="406"/>
      <c r="BD126" s="406"/>
      <c r="BE126" s="407"/>
      <c r="BF126" s="144" t="s">
        <v>226</v>
      </c>
      <c r="BG126" s="150" t="s">
        <v>84</v>
      </c>
      <c r="BH126" s="239" t="s">
        <v>678</v>
      </c>
      <c r="BI126" s="20" t="s">
        <v>679</v>
      </c>
      <c r="BJ126" s="150" t="s">
        <v>213</v>
      </c>
      <c r="BK126" s="260"/>
      <c r="BL126" s="260"/>
      <c r="BM126" s="260"/>
      <c r="BN126" s="260"/>
      <c r="BO126" s="260"/>
      <c r="BP126" s="260"/>
      <c r="BQ126" s="260"/>
      <c r="BR126" s="260"/>
      <c r="BS126" s="260"/>
      <c r="BT126" s="260"/>
      <c r="BU126" s="260"/>
      <c r="BV126" s="260"/>
      <c r="BW126" s="260"/>
      <c r="BX126" s="260"/>
      <c r="BY126" s="260"/>
      <c r="BZ126" s="260"/>
      <c r="CA126" s="260"/>
      <c r="CB126" s="260"/>
      <c r="CC126" s="260"/>
      <c r="CD126" s="260"/>
      <c r="CE126" s="260"/>
      <c r="CF126" s="260"/>
      <c r="CG126" s="260"/>
      <c r="CH126" s="260"/>
      <c r="CI126" s="260"/>
      <c r="CJ126" s="260"/>
      <c r="CK126" s="260"/>
      <c r="CL126" s="260"/>
      <c r="CM126" s="260"/>
      <c r="CN126" s="260"/>
      <c r="CO126" s="260"/>
      <c r="CP126" s="260"/>
      <c r="CQ126" s="260"/>
      <c r="CR126" s="260"/>
      <c r="CS126" s="260"/>
      <c r="CT126" s="260"/>
      <c r="CU126" s="260"/>
      <c r="CV126" s="260"/>
      <c r="CW126" s="260"/>
      <c r="CX126" s="269" t="s">
        <v>43</v>
      </c>
      <c r="CY126" s="269"/>
      <c r="CZ126" s="269"/>
      <c r="DA126" s="269"/>
      <c r="DB126" s="269"/>
      <c r="DC126" s="269"/>
      <c r="DD126" s="269"/>
      <c r="DE126" s="269"/>
      <c r="DF126" s="269"/>
      <c r="DG126" s="269"/>
      <c r="DH126" s="269"/>
      <c r="DI126" s="269"/>
      <c r="DJ126" s="270"/>
    </row>
    <row r="127" spans="1:114" ht="22.15" hidden="1" customHeight="1">
      <c r="A127" s="405" t="s">
        <v>186</v>
      </c>
      <c r="B127" s="406"/>
      <c r="C127" s="406"/>
      <c r="D127" s="406"/>
      <c r="E127" s="406"/>
      <c r="F127" s="406"/>
      <c r="G127" s="406"/>
      <c r="H127" s="406"/>
      <c r="I127" s="406"/>
      <c r="J127" s="406"/>
      <c r="K127" s="406"/>
      <c r="L127" s="406"/>
      <c r="M127" s="406"/>
      <c r="N127" s="406"/>
      <c r="O127" s="406"/>
      <c r="P127" s="406"/>
      <c r="Q127" s="406"/>
      <c r="R127" s="406"/>
      <c r="S127" s="406"/>
      <c r="T127" s="406"/>
      <c r="U127" s="406"/>
      <c r="V127" s="406"/>
      <c r="W127" s="406"/>
      <c r="X127" s="406"/>
      <c r="Y127" s="406"/>
      <c r="Z127" s="406"/>
      <c r="AA127" s="406"/>
      <c r="AB127" s="406"/>
      <c r="AC127" s="406"/>
      <c r="AD127" s="406"/>
      <c r="AE127" s="406"/>
      <c r="AF127" s="406"/>
      <c r="AG127" s="406"/>
      <c r="AH127" s="406"/>
      <c r="AI127" s="406"/>
      <c r="AJ127" s="406"/>
      <c r="AK127" s="406"/>
      <c r="AL127" s="406"/>
      <c r="AM127" s="406"/>
      <c r="AN127" s="406"/>
      <c r="AO127" s="406"/>
      <c r="AP127" s="406"/>
      <c r="AQ127" s="406"/>
      <c r="AR127" s="406"/>
      <c r="AS127" s="406"/>
      <c r="AT127" s="406"/>
      <c r="AU127" s="406"/>
      <c r="AV127" s="406"/>
      <c r="AW127" s="406"/>
      <c r="AX127" s="406"/>
      <c r="AY127" s="406"/>
      <c r="AZ127" s="406"/>
      <c r="BA127" s="406"/>
      <c r="BB127" s="406"/>
      <c r="BC127" s="406"/>
      <c r="BD127" s="406"/>
      <c r="BE127" s="407"/>
      <c r="BF127" s="144" t="s">
        <v>227</v>
      </c>
      <c r="BG127" s="150" t="s">
        <v>84</v>
      </c>
      <c r="BH127" s="239" t="s">
        <v>678</v>
      </c>
      <c r="BI127" s="20" t="s">
        <v>679</v>
      </c>
      <c r="BJ127" s="150" t="s">
        <v>214</v>
      </c>
      <c r="BK127" s="260"/>
      <c r="BL127" s="260"/>
      <c r="BM127" s="260"/>
      <c r="BN127" s="260"/>
      <c r="BO127" s="260"/>
      <c r="BP127" s="260"/>
      <c r="BQ127" s="260"/>
      <c r="BR127" s="260"/>
      <c r="BS127" s="260"/>
      <c r="BT127" s="260"/>
      <c r="BU127" s="260"/>
      <c r="BV127" s="260"/>
      <c r="BW127" s="260"/>
      <c r="BX127" s="260"/>
      <c r="BY127" s="260"/>
      <c r="BZ127" s="260"/>
      <c r="CA127" s="260"/>
      <c r="CB127" s="260"/>
      <c r="CC127" s="260"/>
      <c r="CD127" s="260"/>
      <c r="CE127" s="260"/>
      <c r="CF127" s="260"/>
      <c r="CG127" s="260"/>
      <c r="CH127" s="260"/>
      <c r="CI127" s="260"/>
      <c r="CJ127" s="260"/>
      <c r="CK127" s="260"/>
      <c r="CL127" s="260"/>
      <c r="CM127" s="260"/>
      <c r="CN127" s="260"/>
      <c r="CO127" s="260"/>
      <c r="CP127" s="260"/>
      <c r="CQ127" s="260"/>
      <c r="CR127" s="260"/>
      <c r="CS127" s="260"/>
      <c r="CT127" s="260"/>
      <c r="CU127" s="260"/>
      <c r="CV127" s="260"/>
      <c r="CW127" s="260"/>
      <c r="CX127" s="269" t="s">
        <v>43</v>
      </c>
      <c r="CY127" s="269"/>
      <c r="CZ127" s="269"/>
      <c r="DA127" s="269"/>
      <c r="DB127" s="269"/>
      <c r="DC127" s="269"/>
      <c r="DD127" s="269"/>
      <c r="DE127" s="269"/>
      <c r="DF127" s="269"/>
      <c r="DG127" s="269"/>
      <c r="DH127" s="269"/>
      <c r="DI127" s="269"/>
      <c r="DJ127" s="270"/>
    </row>
    <row r="128" spans="1:114" ht="22.15" hidden="1" customHeight="1">
      <c r="A128" s="405" t="s">
        <v>186</v>
      </c>
      <c r="B128" s="406"/>
      <c r="C128" s="406"/>
      <c r="D128" s="406"/>
      <c r="E128" s="406"/>
      <c r="F128" s="406"/>
      <c r="G128" s="406"/>
      <c r="H128" s="406"/>
      <c r="I128" s="406"/>
      <c r="J128" s="406"/>
      <c r="K128" s="406"/>
      <c r="L128" s="406"/>
      <c r="M128" s="406"/>
      <c r="N128" s="406"/>
      <c r="O128" s="406"/>
      <c r="P128" s="406"/>
      <c r="Q128" s="406"/>
      <c r="R128" s="406"/>
      <c r="S128" s="406"/>
      <c r="T128" s="406"/>
      <c r="U128" s="406"/>
      <c r="V128" s="406"/>
      <c r="W128" s="406"/>
      <c r="X128" s="406"/>
      <c r="Y128" s="406"/>
      <c r="Z128" s="406"/>
      <c r="AA128" s="406"/>
      <c r="AB128" s="406"/>
      <c r="AC128" s="406"/>
      <c r="AD128" s="406"/>
      <c r="AE128" s="406"/>
      <c r="AF128" s="406"/>
      <c r="AG128" s="406"/>
      <c r="AH128" s="406"/>
      <c r="AI128" s="406"/>
      <c r="AJ128" s="406"/>
      <c r="AK128" s="406"/>
      <c r="AL128" s="406"/>
      <c r="AM128" s="406"/>
      <c r="AN128" s="406"/>
      <c r="AO128" s="406"/>
      <c r="AP128" s="406"/>
      <c r="AQ128" s="406"/>
      <c r="AR128" s="406"/>
      <c r="AS128" s="406"/>
      <c r="AT128" s="406"/>
      <c r="AU128" s="406"/>
      <c r="AV128" s="406"/>
      <c r="AW128" s="406"/>
      <c r="AX128" s="406"/>
      <c r="AY128" s="406"/>
      <c r="AZ128" s="406"/>
      <c r="BA128" s="406"/>
      <c r="BB128" s="406"/>
      <c r="BC128" s="406"/>
      <c r="BD128" s="406"/>
      <c r="BE128" s="407"/>
      <c r="BF128" s="144" t="s">
        <v>228</v>
      </c>
      <c r="BG128" s="150" t="s">
        <v>84</v>
      </c>
      <c r="BH128" s="239" t="s">
        <v>678</v>
      </c>
      <c r="BI128" s="20" t="s">
        <v>679</v>
      </c>
      <c r="BJ128" s="150" t="s">
        <v>184</v>
      </c>
      <c r="BK128" s="260"/>
      <c r="BL128" s="260"/>
      <c r="BM128" s="260"/>
      <c r="BN128" s="260"/>
      <c r="BO128" s="260"/>
      <c r="BP128" s="260"/>
      <c r="BQ128" s="260"/>
      <c r="BR128" s="260"/>
      <c r="BS128" s="260"/>
      <c r="BT128" s="260"/>
      <c r="BU128" s="260"/>
      <c r="BV128" s="260"/>
      <c r="BW128" s="260"/>
      <c r="BX128" s="260"/>
      <c r="BY128" s="260"/>
      <c r="BZ128" s="260"/>
      <c r="CA128" s="260"/>
      <c r="CB128" s="260"/>
      <c r="CC128" s="260"/>
      <c r="CD128" s="260"/>
      <c r="CE128" s="260"/>
      <c r="CF128" s="260"/>
      <c r="CG128" s="260"/>
      <c r="CH128" s="260"/>
      <c r="CI128" s="260"/>
      <c r="CJ128" s="260"/>
      <c r="CK128" s="260"/>
      <c r="CL128" s="260"/>
      <c r="CM128" s="260"/>
      <c r="CN128" s="260"/>
      <c r="CO128" s="260"/>
      <c r="CP128" s="260"/>
      <c r="CQ128" s="260"/>
      <c r="CR128" s="260"/>
      <c r="CS128" s="260"/>
      <c r="CT128" s="260"/>
      <c r="CU128" s="260"/>
      <c r="CV128" s="260"/>
      <c r="CW128" s="260"/>
      <c r="CX128" s="269" t="s">
        <v>43</v>
      </c>
      <c r="CY128" s="269"/>
      <c r="CZ128" s="269"/>
      <c r="DA128" s="269"/>
      <c r="DB128" s="269"/>
      <c r="DC128" s="269"/>
      <c r="DD128" s="269"/>
      <c r="DE128" s="269"/>
      <c r="DF128" s="269"/>
      <c r="DG128" s="269"/>
      <c r="DH128" s="269"/>
      <c r="DI128" s="269"/>
      <c r="DJ128" s="270"/>
    </row>
    <row r="129" spans="1:118" ht="22.15" customHeight="1">
      <c r="A129" s="405" t="s">
        <v>186</v>
      </c>
      <c r="B129" s="406"/>
      <c r="C129" s="406"/>
      <c r="D129" s="406"/>
      <c r="E129" s="406"/>
      <c r="F129" s="406"/>
      <c r="G129" s="406"/>
      <c r="H129" s="406"/>
      <c r="I129" s="406"/>
      <c r="J129" s="406"/>
      <c r="K129" s="406"/>
      <c r="L129" s="406"/>
      <c r="M129" s="406"/>
      <c r="N129" s="406"/>
      <c r="O129" s="406"/>
      <c r="P129" s="406"/>
      <c r="Q129" s="406"/>
      <c r="R129" s="406"/>
      <c r="S129" s="406"/>
      <c r="T129" s="406"/>
      <c r="U129" s="406"/>
      <c r="V129" s="406"/>
      <c r="W129" s="406"/>
      <c r="X129" s="406"/>
      <c r="Y129" s="406"/>
      <c r="Z129" s="406"/>
      <c r="AA129" s="406"/>
      <c r="AB129" s="406"/>
      <c r="AC129" s="406"/>
      <c r="AD129" s="406"/>
      <c r="AE129" s="406"/>
      <c r="AF129" s="406"/>
      <c r="AG129" s="406"/>
      <c r="AH129" s="406"/>
      <c r="AI129" s="406"/>
      <c r="AJ129" s="406"/>
      <c r="AK129" s="406"/>
      <c r="AL129" s="406"/>
      <c r="AM129" s="406"/>
      <c r="AN129" s="406"/>
      <c r="AO129" s="406"/>
      <c r="AP129" s="406"/>
      <c r="AQ129" s="406"/>
      <c r="AR129" s="406"/>
      <c r="AS129" s="406"/>
      <c r="AT129" s="406"/>
      <c r="AU129" s="406"/>
      <c r="AV129" s="406"/>
      <c r="AW129" s="406"/>
      <c r="AX129" s="406"/>
      <c r="AY129" s="406"/>
      <c r="AZ129" s="406"/>
      <c r="BA129" s="406"/>
      <c r="BB129" s="406"/>
      <c r="BC129" s="406"/>
      <c r="BD129" s="406"/>
      <c r="BE129" s="407"/>
      <c r="BF129" s="144" t="s">
        <v>229</v>
      </c>
      <c r="BG129" s="150" t="s">
        <v>78</v>
      </c>
      <c r="BH129" s="239" t="s">
        <v>678</v>
      </c>
      <c r="BI129" s="20" t="s">
        <v>679</v>
      </c>
      <c r="BJ129" s="150" t="s">
        <v>216</v>
      </c>
      <c r="BK129" s="260">
        <v>250267</v>
      </c>
      <c r="BL129" s="260"/>
      <c r="BM129" s="260"/>
      <c r="BN129" s="260"/>
      <c r="BO129" s="260"/>
      <c r="BP129" s="260"/>
      <c r="BQ129" s="260"/>
      <c r="BR129" s="260"/>
      <c r="BS129" s="260"/>
      <c r="BT129" s="260"/>
      <c r="BU129" s="260"/>
      <c r="BV129" s="260"/>
      <c r="BW129" s="260"/>
      <c r="BX129" s="260">
        <v>238961</v>
      </c>
      <c r="BY129" s="260"/>
      <c r="BZ129" s="260"/>
      <c r="CA129" s="260"/>
      <c r="CB129" s="260"/>
      <c r="CC129" s="260"/>
      <c r="CD129" s="260"/>
      <c r="CE129" s="260"/>
      <c r="CF129" s="260"/>
      <c r="CG129" s="260"/>
      <c r="CH129" s="260"/>
      <c r="CI129" s="260"/>
      <c r="CJ129" s="260"/>
      <c r="CK129" s="260">
        <v>238961</v>
      </c>
      <c r="CL129" s="260"/>
      <c r="CM129" s="260"/>
      <c r="CN129" s="260"/>
      <c r="CO129" s="260"/>
      <c r="CP129" s="260"/>
      <c r="CQ129" s="260"/>
      <c r="CR129" s="260"/>
      <c r="CS129" s="260"/>
      <c r="CT129" s="260"/>
      <c r="CU129" s="260"/>
      <c r="CV129" s="260"/>
      <c r="CW129" s="260"/>
      <c r="CX129" s="269" t="s">
        <v>43</v>
      </c>
      <c r="CY129" s="269"/>
      <c r="CZ129" s="269"/>
      <c r="DA129" s="269"/>
      <c r="DB129" s="269"/>
      <c r="DC129" s="269"/>
      <c r="DD129" s="269"/>
      <c r="DE129" s="269"/>
      <c r="DF129" s="269"/>
      <c r="DG129" s="269"/>
      <c r="DH129" s="269"/>
      <c r="DI129" s="269"/>
      <c r="DJ129" s="270"/>
      <c r="DL129" s="211"/>
      <c r="DM129" s="211"/>
      <c r="DN129" s="211"/>
    </row>
    <row r="130" spans="1:118" ht="22.15" customHeight="1">
      <c r="A130" s="405" t="s">
        <v>186</v>
      </c>
      <c r="B130" s="406"/>
      <c r="C130" s="406"/>
      <c r="D130" s="406"/>
      <c r="E130" s="406"/>
      <c r="F130" s="406"/>
      <c r="G130" s="406"/>
      <c r="H130" s="406"/>
      <c r="I130" s="406"/>
      <c r="J130" s="406"/>
      <c r="K130" s="406"/>
      <c r="L130" s="406"/>
      <c r="M130" s="406"/>
      <c r="N130" s="406"/>
      <c r="O130" s="406"/>
      <c r="P130" s="406"/>
      <c r="Q130" s="406"/>
      <c r="R130" s="406"/>
      <c r="S130" s="406"/>
      <c r="T130" s="406"/>
      <c r="U130" s="406"/>
      <c r="V130" s="406"/>
      <c r="W130" s="406"/>
      <c r="X130" s="406"/>
      <c r="Y130" s="406"/>
      <c r="Z130" s="406"/>
      <c r="AA130" s="406"/>
      <c r="AB130" s="406"/>
      <c r="AC130" s="406"/>
      <c r="AD130" s="406"/>
      <c r="AE130" s="406"/>
      <c r="AF130" s="406"/>
      <c r="AG130" s="406"/>
      <c r="AH130" s="406"/>
      <c r="AI130" s="406"/>
      <c r="AJ130" s="406"/>
      <c r="AK130" s="406"/>
      <c r="AL130" s="406"/>
      <c r="AM130" s="406"/>
      <c r="AN130" s="406"/>
      <c r="AO130" s="406"/>
      <c r="AP130" s="406"/>
      <c r="AQ130" s="406"/>
      <c r="AR130" s="406"/>
      <c r="AS130" s="406"/>
      <c r="AT130" s="406"/>
      <c r="AU130" s="406"/>
      <c r="AV130" s="406"/>
      <c r="AW130" s="406"/>
      <c r="AX130" s="406"/>
      <c r="AY130" s="406"/>
      <c r="AZ130" s="406"/>
      <c r="BA130" s="406"/>
      <c r="BB130" s="406"/>
      <c r="BC130" s="406"/>
      <c r="BD130" s="406"/>
      <c r="BE130" s="407"/>
      <c r="BF130" s="144" t="s">
        <v>230</v>
      </c>
      <c r="BG130" s="150" t="s">
        <v>914</v>
      </c>
      <c r="BH130" s="239" t="s">
        <v>678</v>
      </c>
      <c r="BI130" s="20" t="s">
        <v>679</v>
      </c>
      <c r="BJ130" s="150" t="s">
        <v>216</v>
      </c>
      <c r="BK130" s="260"/>
      <c r="BL130" s="260"/>
      <c r="BM130" s="260"/>
      <c r="BN130" s="260"/>
      <c r="BO130" s="260"/>
      <c r="BP130" s="260"/>
      <c r="BQ130" s="260"/>
      <c r="BR130" s="260"/>
      <c r="BS130" s="260"/>
      <c r="BT130" s="260"/>
      <c r="BU130" s="260"/>
      <c r="BV130" s="260"/>
      <c r="BW130" s="260"/>
      <c r="BX130" s="260"/>
      <c r="BY130" s="260"/>
      <c r="BZ130" s="260"/>
      <c r="CA130" s="260"/>
      <c r="CB130" s="260"/>
      <c r="CC130" s="260"/>
      <c r="CD130" s="260"/>
      <c r="CE130" s="260"/>
      <c r="CF130" s="260"/>
      <c r="CG130" s="260"/>
      <c r="CH130" s="260"/>
      <c r="CI130" s="260"/>
      <c r="CJ130" s="260"/>
      <c r="CK130" s="260"/>
      <c r="CL130" s="260"/>
      <c r="CM130" s="260"/>
      <c r="CN130" s="260"/>
      <c r="CO130" s="260"/>
      <c r="CP130" s="260"/>
      <c r="CQ130" s="260"/>
      <c r="CR130" s="260"/>
      <c r="CS130" s="260"/>
      <c r="CT130" s="260"/>
      <c r="CU130" s="260"/>
      <c r="CV130" s="260"/>
      <c r="CW130" s="260"/>
      <c r="CX130" s="269" t="s">
        <v>43</v>
      </c>
      <c r="CY130" s="269"/>
      <c r="CZ130" s="269"/>
      <c r="DA130" s="269"/>
      <c r="DB130" s="269"/>
      <c r="DC130" s="269"/>
      <c r="DD130" s="269"/>
      <c r="DE130" s="269"/>
      <c r="DF130" s="269"/>
      <c r="DG130" s="269"/>
      <c r="DH130" s="269"/>
      <c r="DI130" s="269"/>
      <c r="DJ130" s="270"/>
      <c r="DL130" s="211">
        <f>BK109+BK110+BK111+BK116+BK118+BK119+BK120+BK121</f>
        <v>5758188.0199999986</v>
      </c>
      <c r="DM130" s="211">
        <f>BX109+BX110+BX111+BX116+BX118+BX119+BX120+BX121</f>
        <v>4001013.72</v>
      </c>
      <c r="DN130" s="211">
        <f>CK109+CK110+CK111+CK116+CK118+CK119+CK120+CK121</f>
        <v>4668772.32</v>
      </c>
    </row>
    <row r="131" spans="1:118" ht="14.45" customHeight="1">
      <c r="A131" s="418" t="s">
        <v>262</v>
      </c>
      <c r="B131" s="419"/>
      <c r="C131" s="419"/>
      <c r="D131" s="419"/>
      <c r="E131" s="419"/>
      <c r="F131" s="419"/>
      <c r="G131" s="419"/>
      <c r="H131" s="419"/>
      <c r="I131" s="419"/>
      <c r="J131" s="419"/>
      <c r="K131" s="419"/>
      <c r="L131" s="419"/>
      <c r="M131" s="419"/>
      <c r="N131" s="419"/>
      <c r="O131" s="419"/>
      <c r="P131" s="419"/>
      <c r="Q131" s="419"/>
      <c r="R131" s="419"/>
      <c r="S131" s="419"/>
      <c r="T131" s="419"/>
      <c r="U131" s="419"/>
      <c r="V131" s="419"/>
      <c r="W131" s="419"/>
      <c r="X131" s="419"/>
      <c r="Y131" s="419"/>
      <c r="Z131" s="419"/>
      <c r="AA131" s="419"/>
      <c r="AB131" s="419"/>
      <c r="AC131" s="419"/>
      <c r="AD131" s="419"/>
      <c r="AE131" s="419"/>
      <c r="AF131" s="419"/>
      <c r="AG131" s="419"/>
      <c r="AH131" s="419"/>
      <c r="AI131" s="419"/>
      <c r="AJ131" s="419"/>
      <c r="AK131" s="419"/>
      <c r="AL131" s="419"/>
      <c r="AM131" s="419"/>
      <c r="AN131" s="419"/>
      <c r="AO131" s="419"/>
      <c r="AP131" s="419"/>
      <c r="AQ131" s="419"/>
      <c r="AR131" s="419"/>
      <c r="AS131" s="419"/>
      <c r="AT131" s="419"/>
      <c r="AU131" s="419"/>
      <c r="AV131" s="419"/>
      <c r="AW131" s="419"/>
      <c r="AX131" s="419"/>
      <c r="AY131" s="419"/>
      <c r="AZ131" s="419"/>
      <c r="BA131" s="419"/>
      <c r="BB131" s="419"/>
      <c r="BC131" s="419"/>
      <c r="BD131" s="419"/>
      <c r="BE131" s="420"/>
      <c r="BF131" s="147" t="s">
        <v>77</v>
      </c>
      <c r="BG131" s="161" t="s">
        <v>43</v>
      </c>
      <c r="BH131" s="154"/>
      <c r="BI131" s="148"/>
      <c r="BJ131" s="154" t="s">
        <v>43</v>
      </c>
      <c r="BK131" s="268">
        <f>SUM(BK132:BW159)</f>
        <v>16557114.869999999</v>
      </c>
      <c r="BL131" s="268"/>
      <c r="BM131" s="268"/>
      <c r="BN131" s="268"/>
      <c r="BO131" s="268"/>
      <c r="BP131" s="268"/>
      <c r="BQ131" s="268"/>
      <c r="BR131" s="268"/>
      <c r="BS131" s="268"/>
      <c r="BT131" s="268"/>
      <c r="BU131" s="268"/>
      <c r="BV131" s="268"/>
      <c r="BW131" s="268"/>
      <c r="BX131" s="268">
        <f>SUM(BX132:CJ159)</f>
        <v>5368877.2400000002</v>
      </c>
      <c r="BY131" s="268"/>
      <c r="BZ131" s="268"/>
      <c r="CA131" s="268"/>
      <c r="CB131" s="268"/>
      <c r="CC131" s="268"/>
      <c r="CD131" s="268"/>
      <c r="CE131" s="268"/>
      <c r="CF131" s="268"/>
      <c r="CG131" s="268"/>
      <c r="CH131" s="268"/>
      <c r="CI131" s="268"/>
      <c r="CJ131" s="268"/>
      <c r="CK131" s="268">
        <f>SUM(CK132:CW159)</f>
        <v>5368877.2400000002</v>
      </c>
      <c r="CL131" s="268"/>
      <c r="CM131" s="268"/>
      <c r="CN131" s="268"/>
      <c r="CO131" s="268"/>
      <c r="CP131" s="268"/>
      <c r="CQ131" s="268"/>
      <c r="CR131" s="268"/>
      <c r="CS131" s="268"/>
      <c r="CT131" s="268"/>
      <c r="CU131" s="268"/>
      <c r="CV131" s="268"/>
      <c r="CW131" s="268"/>
      <c r="CX131" s="408" t="s">
        <v>43</v>
      </c>
      <c r="CY131" s="408"/>
      <c r="CZ131" s="408"/>
      <c r="DA131" s="408"/>
      <c r="DB131" s="408"/>
      <c r="DC131" s="408"/>
      <c r="DD131" s="408"/>
      <c r="DE131" s="408"/>
      <c r="DF131" s="408"/>
      <c r="DG131" s="408"/>
      <c r="DH131" s="408"/>
      <c r="DI131" s="408"/>
      <c r="DJ131" s="409"/>
      <c r="DL131" s="224"/>
      <c r="DM131" s="225"/>
      <c r="DN131" s="225"/>
    </row>
    <row r="132" spans="1:118" ht="14.45" customHeight="1">
      <c r="A132" s="265" t="s">
        <v>170</v>
      </c>
      <c r="B132" s="266"/>
      <c r="C132" s="266"/>
      <c r="D132" s="266"/>
      <c r="E132" s="266"/>
      <c r="F132" s="266"/>
      <c r="G132" s="266"/>
      <c r="H132" s="266"/>
      <c r="I132" s="266"/>
      <c r="J132" s="266"/>
      <c r="K132" s="266"/>
      <c r="L132" s="266"/>
      <c r="M132" s="266"/>
      <c r="N132" s="266"/>
      <c r="O132" s="266"/>
      <c r="P132" s="266"/>
      <c r="Q132" s="266"/>
      <c r="R132" s="266"/>
      <c r="S132" s="266"/>
      <c r="T132" s="266"/>
      <c r="U132" s="266"/>
      <c r="V132" s="266"/>
      <c r="W132" s="266"/>
      <c r="X132" s="266"/>
      <c r="Y132" s="266"/>
      <c r="Z132" s="266"/>
      <c r="AA132" s="266"/>
      <c r="AB132" s="266"/>
      <c r="AC132" s="266"/>
      <c r="AD132" s="266"/>
      <c r="AE132" s="266"/>
      <c r="AF132" s="266"/>
      <c r="AG132" s="266"/>
      <c r="AH132" s="266"/>
      <c r="AI132" s="266"/>
      <c r="AJ132" s="266"/>
      <c r="AK132" s="266"/>
      <c r="AL132" s="266"/>
      <c r="AM132" s="266"/>
      <c r="AN132" s="266"/>
      <c r="AO132" s="266"/>
      <c r="AP132" s="266"/>
      <c r="AQ132" s="266"/>
      <c r="AR132" s="266"/>
      <c r="AS132" s="266"/>
      <c r="AT132" s="266"/>
      <c r="AU132" s="266"/>
      <c r="AV132" s="266"/>
      <c r="AW132" s="266"/>
      <c r="AX132" s="266"/>
      <c r="AY132" s="266"/>
      <c r="AZ132" s="266"/>
      <c r="BA132" s="266"/>
      <c r="BB132" s="266"/>
      <c r="BC132" s="266"/>
      <c r="BD132" s="266"/>
      <c r="BE132" s="267"/>
      <c r="BF132" s="144" t="s">
        <v>957</v>
      </c>
      <c r="BG132" s="159" t="s">
        <v>84</v>
      </c>
      <c r="BH132" s="150" t="s">
        <v>712</v>
      </c>
      <c r="BI132" s="145" t="s">
        <v>566</v>
      </c>
      <c r="BJ132" s="150" t="s">
        <v>178</v>
      </c>
      <c r="BK132" s="279">
        <v>93232</v>
      </c>
      <c r="BL132" s="280"/>
      <c r="BM132" s="280"/>
      <c r="BN132" s="280"/>
      <c r="BO132" s="280"/>
      <c r="BP132" s="280"/>
      <c r="BQ132" s="280"/>
      <c r="BR132" s="280"/>
      <c r="BS132" s="280"/>
      <c r="BT132" s="280"/>
      <c r="BU132" s="280"/>
      <c r="BV132" s="280"/>
      <c r="BW132" s="281"/>
      <c r="BX132" s="279">
        <v>0</v>
      </c>
      <c r="BY132" s="280"/>
      <c r="BZ132" s="280"/>
      <c r="CA132" s="280"/>
      <c r="CB132" s="280"/>
      <c r="CC132" s="280"/>
      <c r="CD132" s="280"/>
      <c r="CE132" s="280"/>
      <c r="CF132" s="280"/>
      <c r="CG132" s="280"/>
      <c r="CH132" s="280"/>
      <c r="CI132" s="280"/>
      <c r="CJ132" s="281"/>
      <c r="CK132" s="279">
        <v>0</v>
      </c>
      <c r="CL132" s="280"/>
      <c r="CM132" s="280"/>
      <c r="CN132" s="280"/>
      <c r="CO132" s="280"/>
      <c r="CP132" s="280"/>
      <c r="CQ132" s="280"/>
      <c r="CR132" s="280"/>
      <c r="CS132" s="280"/>
      <c r="CT132" s="280"/>
      <c r="CU132" s="280"/>
      <c r="CV132" s="280"/>
      <c r="CW132" s="281"/>
      <c r="CX132" s="272" t="s">
        <v>43</v>
      </c>
      <c r="CY132" s="273"/>
      <c r="CZ132" s="273"/>
      <c r="DA132" s="273"/>
      <c r="DB132" s="273"/>
      <c r="DC132" s="273"/>
      <c r="DD132" s="273"/>
      <c r="DE132" s="273"/>
      <c r="DF132" s="273"/>
      <c r="DG132" s="273"/>
      <c r="DH132" s="273"/>
      <c r="DI132" s="273"/>
      <c r="DJ132" s="274"/>
      <c r="DL132" s="226"/>
      <c r="DM132" s="224"/>
      <c r="DN132" s="225"/>
    </row>
    <row r="133" spans="1:118" ht="14.45" customHeight="1">
      <c r="A133" s="265" t="s">
        <v>170</v>
      </c>
      <c r="B133" s="266"/>
      <c r="C133" s="266"/>
      <c r="D133" s="266"/>
      <c r="E133" s="266"/>
      <c r="F133" s="266"/>
      <c r="G133" s="266"/>
      <c r="H133" s="266"/>
      <c r="I133" s="266"/>
      <c r="J133" s="266"/>
      <c r="K133" s="266"/>
      <c r="L133" s="266"/>
      <c r="M133" s="266"/>
      <c r="N133" s="266"/>
      <c r="O133" s="266"/>
      <c r="P133" s="266"/>
      <c r="Q133" s="266"/>
      <c r="R133" s="266"/>
      <c r="S133" s="266"/>
      <c r="T133" s="266"/>
      <c r="U133" s="266"/>
      <c r="V133" s="266"/>
      <c r="W133" s="266"/>
      <c r="X133" s="266"/>
      <c r="Y133" s="266"/>
      <c r="Z133" s="266"/>
      <c r="AA133" s="266"/>
      <c r="AB133" s="266"/>
      <c r="AC133" s="266"/>
      <c r="AD133" s="266"/>
      <c r="AE133" s="266"/>
      <c r="AF133" s="266"/>
      <c r="AG133" s="266"/>
      <c r="AH133" s="266"/>
      <c r="AI133" s="266"/>
      <c r="AJ133" s="266"/>
      <c r="AK133" s="266"/>
      <c r="AL133" s="266"/>
      <c r="AM133" s="266"/>
      <c r="AN133" s="266"/>
      <c r="AO133" s="266"/>
      <c r="AP133" s="266"/>
      <c r="AQ133" s="266"/>
      <c r="AR133" s="266"/>
      <c r="AS133" s="266"/>
      <c r="AT133" s="266"/>
      <c r="AU133" s="266"/>
      <c r="AV133" s="266"/>
      <c r="AW133" s="266"/>
      <c r="AX133" s="266"/>
      <c r="AY133" s="266"/>
      <c r="AZ133" s="266"/>
      <c r="BA133" s="266"/>
      <c r="BB133" s="266"/>
      <c r="BC133" s="266"/>
      <c r="BD133" s="266"/>
      <c r="BE133" s="267"/>
      <c r="BF133" s="144" t="s">
        <v>869</v>
      </c>
      <c r="BG133" s="159" t="s">
        <v>84</v>
      </c>
      <c r="BH133" s="150" t="s">
        <v>712</v>
      </c>
      <c r="BI133" s="145" t="s">
        <v>567</v>
      </c>
      <c r="BJ133" s="150" t="s">
        <v>178</v>
      </c>
      <c r="BK133" s="279">
        <v>19096</v>
      </c>
      <c r="BL133" s="280"/>
      <c r="BM133" s="280"/>
      <c r="BN133" s="280"/>
      <c r="BO133" s="280"/>
      <c r="BP133" s="280"/>
      <c r="BQ133" s="280"/>
      <c r="BR133" s="280"/>
      <c r="BS133" s="280"/>
      <c r="BT133" s="280"/>
      <c r="BU133" s="280"/>
      <c r="BV133" s="280"/>
      <c r="BW133" s="281"/>
      <c r="BX133" s="279">
        <v>0</v>
      </c>
      <c r="BY133" s="280"/>
      <c r="BZ133" s="280"/>
      <c r="CA133" s="280"/>
      <c r="CB133" s="280"/>
      <c r="CC133" s="280"/>
      <c r="CD133" s="280"/>
      <c r="CE133" s="280"/>
      <c r="CF133" s="280"/>
      <c r="CG133" s="280"/>
      <c r="CH133" s="280"/>
      <c r="CI133" s="280"/>
      <c r="CJ133" s="281"/>
      <c r="CK133" s="279">
        <v>0</v>
      </c>
      <c r="CL133" s="280"/>
      <c r="CM133" s="280"/>
      <c r="CN133" s="280"/>
      <c r="CO133" s="280"/>
      <c r="CP133" s="280"/>
      <c r="CQ133" s="280"/>
      <c r="CR133" s="280"/>
      <c r="CS133" s="280"/>
      <c r="CT133" s="280"/>
      <c r="CU133" s="280"/>
      <c r="CV133" s="280"/>
      <c r="CW133" s="281"/>
      <c r="CX133" s="272" t="s">
        <v>43</v>
      </c>
      <c r="CY133" s="273"/>
      <c r="CZ133" s="273"/>
      <c r="DA133" s="273"/>
      <c r="DB133" s="273"/>
      <c r="DC133" s="273"/>
      <c r="DD133" s="273"/>
      <c r="DE133" s="273"/>
      <c r="DF133" s="273"/>
      <c r="DG133" s="273"/>
      <c r="DH133" s="273"/>
      <c r="DI133" s="273"/>
      <c r="DJ133" s="274"/>
      <c r="DL133" s="226"/>
      <c r="DM133" s="224"/>
      <c r="DN133" s="224"/>
    </row>
    <row r="134" spans="1:118" ht="14.45" customHeight="1">
      <c r="A134" s="265" t="s">
        <v>170</v>
      </c>
      <c r="B134" s="266"/>
      <c r="C134" s="266"/>
      <c r="D134" s="266"/>
      <c r="E134" s="266"/>
      <c r="F134" s="266"/>
      <c r="G134" s="266"/>
      <c r="H134" s="266"/>
      <c r="I134" s="266"/>
      <c r="J134" s="266"/>
      <c r="K134" s="266"/>
      <c r="L134" s="266"/>
      <c r="M134" s="266"/>
      <c r="N134" s="266"/>
      <c r="O134" s="266"/>
      <c r="P134" s="266"/>
      <c r="Q134" s="266"/>
      <c r="R134" s="266"/>
      <c r="S134" s="266"/>
      <c r="T134" s="266"/>
      <c r="U134" s="266"/>
      <c r="V134" s="266"/>
      <c r="W134" s="266"/>
      <c r="X134" s="266"/>
      <c r="Y134" s="266"/>
      <c r="Z134" s="266"/>
      <c r="AA134" s="266"/>
      <c r="AB134" s="266"/>
      <c r="AC134" s="266"/>
      <c r="AD134" s="266"/>
      <c r="AE134" s="266"/>
      <c r="AF134" s="266"/>
      <c r="AG134" s="266"/>
      <c r="AH134" s="266"/>
      <c r="AI134" s="266"/>
      <c r="AJ134" s="266"/>
      <c r="AK134" s="266"/>
      <c r="AL134" s="266"/>
      <c r="AM134" s="266"/>
      <c r="AN134" s="266"/>
      <c r="AO134" s="266"/>
      <c r="AP134" s="266"/>
      <c r="AQ134" s="266"/>
      <c r="AR134" s="266"/>
      <c r="AS134" s="266"/>
      <c r="AT134" s="266"/>
      <c r="AU134" s="266"/>
      <c r="AV134" s="266"/>
      <c r="AW134" s="266"/>
      <c r="AX134" s="266"/>
      <c r="AY134" s="266"/>
      <c r="AZ134" s="266"/>
      <c r="BA134" s="266"/>
      <c r="BB134" s="266"/>
      <c r="BC134" s="266"/>
      <c r="BD134" s="266"/>
      <c r="BE134" s="267"/>
      <c r="BF134" s="144" t="s">
        <v>231</v>
      </c>
      <c r="BG134" s="159" t="s">
        <v>84</v>
      </c>
      <c r="BH134" s="150" t="s">
        <v>853</v>
      </c>
      <c r="BI134" s="145" t="s">
        <v>569</v>
      </c>
      <c r="BJ134" s="150" t="s">
        <v>178</v>
      </c>
      <c r="BK134" s="260">
        <v>1702337</v>
      </c>
      <c r="BL134" s="260"/>
      <c r="BM134" s="260"/>
      <c r="BN134" s="260"/>
      <c r="BO134" s="260"/>
      <c r="BP134" s="260"/>
      <c r="BQ134" s="260"/>
      <c r="BR134" s="260"/>
      <c r="BS134" s="260"/>
      <c r="BT134" s="260"/>
      <c r="BU134" s="260"/>
      <c r="BV134" s="260"/>
      <c r="BW134" s="260"/>
      <c r="BX134" s="260">
        <v>0</v>
      </c>
      <c r="BY134" s="260"/>
      <c r="BZ134" s="260"/>
      <c r="CA134" s="260"/>
      <c r="CB134" s="260"/>
      <c r="CC134" s="260"/>
      <c r="CD134" s="260"/>
      <c r="CE134" s="260"/>
      <c r="CF134" s="260"/>
      <c r="CG134" s="260"/>
      <c r="CH134" s="260"/>
      <c r="CI134" s="260"/>
      <c r="CJ134" s="260"/>
      <c r="CK134" s="260">
        <v>0</v>
      </c>
      <c r="CL134" s="260"/>
      <c r="CM134" s="260"/>
      <c r="CN134" s="260"/>
      <c r="CO134" s="260"/>
      <c r="CP134" s="260"/>
      <c r="CQ134" s="260"/>
      <c r="CR134" s="260"/>
      <c r="CS134" s="260"/>
      <c r="CT134" s="260"/>
      <c r="CU134" s="260"/>
      <c r="CV134" s="260"/>
      <c r="CW134" s="260"/>
      <c r="CX134" s="269" t="s">
        <v>43</v>
      </c>
      <c r="CY134" s="269"/>
      <c r="CZ134" s="269"/>
      <c r="DA134" s="269"/>
      <c r="DB134" s="269"/>
      <c r="DC134" s="269"/>
      <c r="DD134" s="269"/>
      <c r="DE134" s="269"/>
      <c r="DF134" s="269"/>
      <c r="DG134" s="269"/>
      <c r="DH134" s="269"/>
      <c r="DI134" s="269"/>
      <c r="DJ134" s="270"/>
      <c r="DL134" s="226"/>
      <c r="DM134" s="224"/>
      <c r="DN134" s="224"/>
    </row>
    <row r="135" spans="1:118" ht="14.45" customHeight="1">
      <c r="A135" s="265" t="s">
        <v>170</v>
      </c>
      <c r="B135" s="266"/>
      <c r="C135" s="266"/>
      <c r="D135" s="266"/>
      <c r="E135" s="266"/>
      <c r="F135" s="266"/>
      <c r="G135" s="266"/>
      <c r="H135" s="266"/>
      <c r="I135" s="266"/>
      <c r="J135" s="266"/>
      <c r="K135" s="266"/>
      <c r="L135" s="266"/>
      <c r="M135" s="266"/>
      <c r="N135" s="266"/>
      <c r="O135" s="266"/>
      <c r="P135" s="266"/>
      <c r="Q135" s="266"/>
      <c r="R135" s="266"/>
      <c r="S135" s="266"/>
      <c r="T135" s="266"/>
      <c r="U135" s="266"/>
      <c r="V135" s="266"/>
      <c r="W135" s="266"/>
      <c r="X135" s="266"/>
      <c r="Y135" s="266"/>
      <c r="Z135" s="266"/>
      <c r="AA135" s="266"/>
      <c r="AB135" s="266"/>
      <c r="AC135" s="266"/>
      <c r="AD135" s="266"/>
      <c r="AE135" s="266"/>
      <c r="AF135" s="266"/>
      <c r="AG135" s="266"/>
      <c r="AH135" s="266"/>
      <c r="AI135" s="266"/>
      <c r="AJ135" s="266"/>
      <c r="AK135" s="266"/>
      <c r="AL135" s="266"/>
      <c r="AM135" s="266"/>
      <c r="AN135" s="266"/>
      <c r="AO135" s="266"/>
      <c r="AP135" s="266"/>
      <c r="AQ135" s="266"/>
      <c r="AR135" s="266"/>
      <c r="AS135" s="266"/>
      <c r="AT135" s="266"/>
      <c r="AU135" s="266"/>
      <c r="AV135" s="266"/>
      <c r="AW135" s="266"/>
      <c r="AX135" s="266"/>
      <c r="AY135" s="266"/>
      <c r="AZ135" s="266"/>
      <c r="BA135" s="266"/>
      <c r="BB135" s="266"/>
      <c r="BC135" s="266"/>
      <c r="BD135" s="266"/>
      <c r="BE135" s="267"/>
      <c r="BF135" s="144" t="s">
        <v>714</v>
      </c>
      <c r="BG135" s="159" t="s">
        <v>84</v>
      </c>
      <c r="BH135" s="150" t="s">
        <v>879</v>
      </c>
      <c r="BI135" s="145" t="s">
        <v>882</v>
      </c>
      <c r="BJ135" s="150" t="s">
        <v>178</v>
      </c>
      <c r="BK135" s="260">
        <v>403380</v>
      </c>
      <c r="BL135" s="260"/>
      <c r="BM135" s="260"/>
      <c r="BN135" s="260"/>
      <c r="BO135" s="260"/>
      <c r="BP135" s="260"/>
      <c r="BQ135" s="260"/>
      <c r="BR135" s="260"/>
      <c r="BS135" s="260"/>
      <c r="BT135" s="260"/>
      <c r="BU135" s="260"/>
      <c r="BV135" s="260"/>
      <c r="BW135" s="260"/>
      <c r="BX135" s="260">
        <v>0</v>
      </c>
      <c r="BY135" s="260"/>
      <c r="BZ135" s="260"/>
      <c r="CA135" s="260"/>
      <c r="CB135" s="260"/>
      <c r="CC135" s="260"/>
      <c r="CD135" s="260"/>
      <c r="CE135" s="260"/>
      <c r="CF135" s="260"/>
      <c r="CG135" s="260"/>
      <c r="CH135" s="260"/>
      <c r="CI135" s="260"/>
      <c r="CJ135" s="260"/>
      <c r="CK135" s="260">
        <v>0</v>
      </c>
      <c r="CL135" s="260"/>
      <c r="CM135" s="260"/>
      <c r="CN135" s="260"/>
      <c r="CO135" s="260"/>
      <c r="CP135" s="260"/>
      <c r="CQ135" s="260"/>
      <c r="CR135" s="260"/>
      <c r="CS135" s="260"/>
      <c r="CT135" s="260"/>
      <c r="CU135" s="260"/>
      <c r="CV135" s="260"/>
      <c r="CW135" s="260"/>
      <c r="CX135" s="269" t="s">
        <v>43</v>
      </c>
      <c r="CY135" s="269"/>
      <c r="CZ135" s="269"/>
      <c r="DA135" s="269"/>
      <c r="DB135" s="269"/>
      <c r="DC135" s="269"/>
      <c r="DD135" s="269"/>
      <c r="DE135" s="269"/>
      <c r="DF135" s="269"/>
      <c r="DG135" s="269"/>
      <c r="DH135" s="269"/>
      <c r="DI135" s="269"/>
      <c r="DJ135" s="270"/>
      <c r="DL135" s="226"/>
      <c r="DM135" s="224"/>
      <c r="DN135" s="224"/>
    </row>
    <row r="136" spans="1:118" ht="14.45" customHeight="1">
      <c r="A136" s="265" t="s">
        <v>170</v>
      </c>
      <c r="B136" s="266"/>
      <c r="C136" s="266"/>
      <c r="D136" s="266"/>
      <c r="E136" s="266"/>
      <c r="F136" s="266"/>
      <c r="G136" s="266"/>
      <c r="H136" s="266"/>
      <c r="I136" s="266"/>
      <c r="J136" s="266"/>
      <c r="K136" s="266"/>
      <c r="L136" s="266"/>
      <c r="M136" s="266"/>
      <c r="N136" s="266"/>
      <c r="O136" s="266"/>
      <c r="P136" s="266"/>
      <c r="Q136" s="266"/>
      <c r="R136" s="266"/>
      <c r="S136" s="266"/>
      <c r="T136" s="266"/>
      <c r="U136" s="266"/>
      <c r="V136" s="266"/>
      <c r="W136" s="266"/>
      <c r="X136" s="266"/>
      <c r="Y136" s="266"/>
      <c r="Z136" s="266"/>
      <c r="AA136" s="266"/>
      <c r="AB136" s="266"/>
      <c r="AC136" s="266"/>
      <c r="AD136" s="266"/>
      <c r="AE136" s="266"/>
      <c r="AF136" s="266"/>
      <c r="AG136" s="266"/>
      <c r="AH136" s="266"/>
      <c r="AI136" s="266"/>
      <c r="AJ136" s="266"/>
      <c r="AK136" s="266"/>
      <c r="AL136" s="266"/>
      <c r="AM136" s="266"/>
      <c r="AN136" s="266"/>
      <c r="AO136" s="266"/>
      <c r="AP136" s="266"/>
      <c r="AQ136" s="266"/>
      <c r="AR136" s="266"/>
      <c r="AS136" s="266"/>
      <c r="AT136" s="266"/>
      <c r="AU136" s="266"/>
      <c r="AV136" s="266"/>
      <c r="AW136" s="266"/>
      <c r="AX136" s="266"/>
      <c r="AY136" s="266"/>
      <c r="AZ136" s="266"/>
      <c r="BA136" s="266"/>
      <c r="BB136" s="266"/>
      <c r="BC136" s="266"/>
      <c r="BD136" s="266"/>
      <c r="BE136" s="267"/>
      <c r="BF136" s="144" t="s">
        <v>715</v>
      </c>
      <c r="BG136" s="159" t="s">
        <v>84</v>
      </c>
      <c r="BH136" s="150" t="s">
        <v>879</v>
      </c>
      <c r="BI136" s="145" t="s">
        <v>565</v>
      </c>
      <c r="BJ136" s="150" t="s">
        <v>178</v>
      </c>
      <c r="BK136" s="260">
        <v>82620</v>
      </c>
      <c r="BL136" s="260"/>
      <c r="BM136" s="260"/>
      <c r="BN136" s="260"/>
      <c r="BO136" s="260"/>
      <c r="BP136" s="260"/>
      <c r="BQ136" s="260"/>
      <c r="BR136" s="260"/>
      <c r="BS136" s="260"/>
      <c r="BT136" s="260"/>
      <c r="BU136" s="260"/>
      <c r="BV136" s="260"/>
      <c r="BW136" s="260"/>
      <c r="BX136" s="260">
        <v>0</v>
      </c>
      <c r="BY136" s="260"/>
      <c r="BZ136" s="260"/>
      <c r="CA136" s="260"/>
      <c r="CB136" s="260"/>
      <c r="CC136" s="260"/>
      <c r="CD136" s="260"/>
      <c r="CE136" s="260"/>
      <c r="CF136" s="260"/>
      <c r="CG136" s="260"/>
      <c r="CH136" s="260"/>
      <c r="CI136" s="260"/>
      <c r="CJ136" s="260"/>
      <c r="CK136" s="260">
        <v>0</v>
      </c>
      <c r="CL136" s="260"/>
      <c r="CM136" s="260"/>
      <c r="CN136" s="260"/>
      <c r="CO136" s="260"/>
      <c r="CP136" s="260"/>
      <c r="CQ136" s="260"/>
      <c r="CR136" s="260"/>
      <c r="CS136" s="260"/>
      <c r="CT136" s="260"/>
      <c r="CU136" s="260"/>
      <c r="CV136" s="260"/>
      <c r="CW136" s="260"/>
      <c r="CX136" s="269" t="s">
        <v>43</v>
      </c>
      <c r="CY136" s="269"/>
      <c r="CZ136" s="269"/>
      <c r="DA136" s="269"/>
      <c r="DB136" s="269"/>
      <c r="DC136" s="269"/>
      <c r="DD136" s="269"/>
      <c r="DE136" s="269"/>
      <c r="DF136" s="269"/>
      <c r="DG136" s="269"/>
      <c r="DH136" s="269"/>
      <c r="DI136" s="269"/>
      <c r="DJ136" s="270"/>
      <c r="DL136" s="226"/>
      <c r="DM136" s="224"/>
      <c r="DN136" s="225"/>
    </row>
    <row r="137" spans="1:118" ht="14.45" customHeight="1">
      <c r="A137" s="265" t="s">
        <v>170</v>
      </c>
      <c r="B137" s="266"/>
      <c r="C137" s="266"/>
      <c r="D137" s="266"/>
      <c r="E137" s="266"/>
      <c r="F137" s="266"/>
      <c r="G137" s="266"/>
      <c r="H137" s="266"/>
      <c r="I137" s="266"/>
      <c r="J137" s="266"/>
      <c r="K137" s="266"/>
      <c r="L137" s="266"/>
      <c r="M137" s="266"/>
      <c r="N137" s="266"/>
      <c r="O137" s="266"/>
      <c r="P137" s="266"/>
      <c r="Q137" s="266"/>
      <c r="R137" s="266"/>
      <c r="S137" s="266"/>
      <c r="T137" s="266"/>
      <c r="U137" s="266"/>
      <c r="V137" s="266"/>
      <c r="W137" s="266"/>
      <c r="X137" s="266"/>
      <c r="Y137" s="266"/>
      <c r="Z137" s="266"/>
      <c r="AA137" s="266"/>
      <c r="AB137" s="266"/>
      <c r="AC137" s="266"/>
      <c r="AD137" s="266"/>
      <c r="AE137" s="266"/>
      <c r="AF137" s="266"/>
      <c r="AG137" s="266"/>
      <c r="AH137" s="266"/>
      <c r="AI137" s="266"/>
      <c r="AJ137" s="266"/>
      <c r="AK137" s="266"/>
      <c r="AL137" s="266"/>
      <c r="AM137" s="266"/>
      <c r="AN137" s="266"/>
      <c r="AO137" s="266"/>
      <c r="AP137" s="266"/>
      <c r="AQ137" s="266"/>
      <c r="AR137" s="266"/>
      <c r="AS137" s="266"/>
      <c r="AT137" s="266"/>
      <c r="AU137" s="266"/>
      <c r="AV137" s="266"/>
      <c r="AW137" s="266"/>
      <c r="AX137" s="266"/>
      <c r="AY137" s="266"/>
      <c r="AZ137" s="266"/>
      <c r="BA137" s="266"/>
      <c r="BB137" s="266"/>
      <c r="BC137" s="266"/>
      <c r="BD137" s="266"/>
      <c r="BE137" s="267"/>
      <c r="BF137" s="144" t="s">
        <v>783</v>
      </c>
      <c r="BG137" s="159" t="s">
        <v>785</v>
      </c>
      <c r="BH137" s="150" t="s">
        <v>781</v>
      </c>
      <c r="BI137" s="145" t="s">
        <v>568</v>
      </c>
      <c r="BJ137" s="150" t="s">
        <v>786</v>
      </c>
      <c r="BK137" s="279">
        <v>13884</v>
      </c>
      <c r="BL137" s="280"/>
      <c r="BM137" s="280"/>
      <c r="BN137" s="280"/>
      <c r="BO137" s="280"/>
      <c r="BP137" s="280"/>
      <c r="BQ137" s="280"/>
      <c r="BR137" s="280"/>
      <c r="BS137" s="280"/>
      <c r="BT137" s="280"/>
      <c r="BU137" s="280"/>
      <c r="BV137" s="280"/>
      <c r="BW137" s="281"/>
      <c r="BX137" s="279">
        <v>0</v>
      </c>
      <c r="BY137" s="280"/>
      <c r="BZ137" s="280"/>
      <c r="CA137" s="280"/>
      <c r="CB137" s="280"/>
      <c r="CC137" s="280"/>
      <c r="CD137" s="280"/>
      <c r="CE137" s="280"/>
      <c r="CF137" s="280"/>
      <c r="CG137" s="280"/>
      <c r="CH137" s="280"/>
      <c r="CI137" s="280"/>
      <c r="CJ137" s="281"/>
      <c r="CK137" s="279">
        <v>0</v>
      </c>
      <c r="CL137" s="280"/>
      <c r="CM137" s="280"/>
      <c r="CN137" s="280"/>
      <c r="CO137" s="280"/>
      <c r="CP137" s="280"/>
      <c r="CQ137" s="280"/>
      <c r="CR137" s="280"/>
      <c r="CS137" s="280"/>
      <c r="CT137" s="280"/>
      <c r="CU137" s="280"/>
      <c r="CV137" s="280"/>
      <c r="CW137" s="281"/>
      <c r="CX137" s="269" t="s">
        <v>43</v>
      </c>
      <c r="CY137" s="269"/>
      <c r="CZ137" s="269"/>
      <c r="DA137" s="269"/>
      <c r="DB137" s="269"/>
      <c r="DC137" s="269"/>
      <c r="DD137" s="269"/>
      <c r="DE137" s="269"/>
      <c r="DF137" s="269"/>
      <c r="DG137" s="269"/>
      <c r="DH137" s="269"/>
      <c r="DI137" s="269"/>
      <c r="DJ137" s="270"/>
      <c r="DL137" s="226"/>
      <c r="DM137" s="225"/>
      <c r="DN137" s="225"/>
    </row>
    <row r="138" spans="1:118" ht="14.45" customHeight="1">
      <c r="A138" s="265" t="s">
        <v>170</v>
      </c>
      <c r="B138" s="266"/>
      <c r="C138" s="266"/>
      <c r="D138" s="266"/>
      <c r="E138" s="266"/>
      <c r="F138" s="266"/>
      <c r="G138" s="266"/>
      <c r="H138" s="266"/>
      <c r="I138" s="266"/>
      <c r="J138" s="266"/>
      <c r="K138" s="266"/>
      <c r="L138" s="266"/>
      <c r="M138" s="266"/>
      <c r="N138" s="266"/>
      <c r="O138" s="266"/>
      <c r="P138" s="266"/>
      <c r="Q138" s="266"/>
      <c r="R138" s="266"/>
      <c r="S138" s="266"/>
      <c r="T138" s="266"/>
      <c r="U138" s="266"/>
      <c r="V138" s="266"/>
      <c r="W138" s="266"/>
      <c r="X138" s="266"/>
      <c r="Y138" s="266"/>
      <c r="Z138" s="266"/>
      <c r="AA138" s="266"/>
      <c r="AB138" s="266"/>
      <c r="AC138" s="266"/>
      <c r="AD138" s="266"/>
      <c r="AE138" s="266"/>
      <c r="AF138" s="266"/>
      <c r="AG138" s="266"/>
      <c r="AH138" s="266"/>
      <c r="AI138" s="266"/>
      <c r="AJ138" s="266"/>
      <c r="AK138" s="266"/>
      <c r="AL138" s="266"/>
      <c r="AM138" s="266"/>
      <c r="AN138" s="266"/>
      <c r="AO138" s="266"/>
      <c r="AP138" s="266"/>
      <c r="AQ138" s="266"/>
      <c r="AR138" s="266"/>
      <c r="AS138" s="266"/>
      <c r="AT138" s="266"/>
      <c r="AU138" s="266"/>
      <c r="AV138" s="266"/>
      <c r="AW138" s="266"/>
      <c r="AX138" s="266"/>
      <c r="AY138" s="266"/>
      <c r="AZ138" s="266"/>
      <c r="BA138" s="266"/>
      <c r="BB138" s="266"/>
      <c r="BC138" s="266"/>
      <c r="BD138" s="266"/>
      <c r="BE138" s="267"/>
      <c r="BF138" s="144" t="s">
        <v>797</v>
      </c>
      <c r="BG138" s="159" t="s">
        <v>84</v>
      </c>
      <c r="BH138" s="150" t="s">
        <v>781</v>
      </c>
      <c r="BI138" s="150" t="s">
        <v>568</v>
      </c>
      <c r="BJ138" s="150" t="s">
        <v>178</v>
      </c>
      <c r="BK138" s="279">
        <v>119777</v>
      </c>
      <c r="BL138" s="280"/>
      <c r="BM138" s="280"/>
      <c r="BN138" s="280"/>
      <c r="BO138" s="280"/>
      <c r="BP138" s="280"/>
      <c r="BQ138" s="280"/>
      <c r="BR138" s="280"/>
      <c r="BS138" s="280"/>
      <c r="BT138" s="280"/>
      <c r="BU138" s="280"/>
      <c r="BV138" s="280"/>
      <c r="BW138" s="281"/>
      <c r="BX138" s="279">
        <v>0</v>
      </c>
      <c r="BY138" s="280"/>
      <c r="BZ138" s="280"/>
      <c r="CA138" s="280"/>
      <c r="CB138" s="280"/>
      <c r="CC138" s="280"/>
      <c r="CD138" s="280"/>
      <c r="CE138" s="280"/>
      <c r="CF138" s="280"/>
      <c r="CG138" s="280"/>
      <c r="CH138" s="280"/>
      <c r="CI138" s="280"/>
      <c r="CJ138" s="281"/>
      <c r="CK138" s="279">
        <v>0</v>
      </c>
      <c r="CL138" s="280"/>
      <c r="CM138" s="280"/>
      <c r="CN138" s="280"/>
      <c r="CO138" s="280"/>
      <c r="CP138" s="280"/>
      <c r="CQ138" s="280"/>
      <c r="CR138" s="280"/>
      <c r="CS138" s="280"/>
      <c r="CT138" s="280"/>
      <c r="CU138" s="280"/>
      <c r="CV138" s="280"/>
      <c r="CW138" s="281"/>
      <c r="CX138" s="269" t="s">
        <v>43</v>
      </c>
      <c r="CY138" s="269"/>
      <c r="CZ138" s="269"/>
      <c r="DA138" s="269"/>
      <c r="DB138" s="269"/>
      <c r="DC138" s="269"/>
      <c r="DD138" s="269"/>
      <c r="DE138" s="269"/>
      <c r="DF138" s="269"/>
      <c r="DG138" s="269"/>
      <c r="DH138" s="269"/>
      <c r="DI138" s="269"/>
      <c r="DJ138" s="270"/>
      <c r="DL138" s="226"/>
      <c r="DM138" s="225"/>
      <c r="DN138" s="225"/>
    </row>
    <row r="139" spans="1:118" ht="14.45" hidden="1" customHeight="1">
      <c r="A139" s="421" t="s">
        <v>784</v>
      </c>
      <c r="B139" s="422"/>
      <c r="C139" s="422"/>
      <c r="D139" s="422"/>
      <c r="E139" s="422"/>
      <c r="F139" s="422"/>
      <c r="G139" s="422"/>
      <c r="H139" s="422"/>
      <c r="I139" s="422"/>
      <c r="J139" s="422"/>
      <c r="K139" s="422"/>
      <c r="L139" s="422"/>
      <c r="M139" s="422"/>
      <c r="N139" s="422"/>
      <c r="O139" s="422"/>
      <c r="P139" s="422"/>
      <c r="Q139" s="422"/>
      <c r="R139" s="422"/>
      <c r="S139" s="422"/>
      <c r="T139" s="422"/>
      <c r="U139" s="422"/>
      <c r="V139" s="422"/>
      <c r="W139" s="422"/>
      <c r="X139" s="422"/>
      <c r="Y139" s="422"/>
      <c r="Z139" s="422"/>
      <c r="AA139" s="422"/>
      <c r="AB139" s="422"/>
      <c r="AC139" s="422"/>
      <c r="AD139" s="422"/>
      <c r="AE139" s="422"/>
      <c r="AF139" s="422"/>
      <c r="AG139" s="422"/>
      <c r="AH139" s="422"/>
      <c r="AI139" s="422"/>
      <c r="AJ139" s="422"/>
      <c r="AK139" s="422"/>
      <c r="AL139" s="422"/>
      <c r="AM139" s="422"/>
      <c r="AN139" s="422"/>
      <c r="AO139" s="422"/>
      <c r="AP139" s="422"/>
      <c r="AQ139" s="422"/>
      <c r="AR139" s="422"/>
      <c r="AS139" s="422"/>
      <c r="AT139" s="422"/>
      <c r="AU139" s="422"/>
      <c r="AV139" s="422"/>
      <c r="AW139" s="422"/>
      <c r="AX139" s="422"/>
      <c r="AY139" s="422"/>
      <c r="AZ139" s="422"/>
      <c r="BA139" s="422"/>
      <c r="BB139" s="422"/>
      <c r="BC139" s="422"/>
      <c r="BD139" s="422"/>
      <c r="BE139" s="423"/>
      <c r="BF139" s="144" t="s">
        <v>800</v>
      </c>
      <c r="BG139" s="159" t="s">
        <v>84</v>
      </c>
      <c r="BH139" s="150" t="s">
        <v>855</v>
      </c>
      <c r="BI139" s="145" t="s">
        <v>856</v>
      </c>
      <c r="BJ139" s="150" t="s">
        <v>178</v>
      </c>
      <c r="BK139" s="279"/>
      <c r="BL139" s="280"/>
      <c r="BM139" s="280"/>
      <c r="BN139" s="280"/>
      <c r="BO139" s="280"/>
      <c r="BP139" s="280"/>
      <c r="BQ139" s="280"/>
      <c r="BR139" s="280"/>
      <c r="BS139" s="280"/>
      <c r="BT139" s="280"/>
      <c r="BU139" s="280"/>
      <c r="BV139" s="280"/>
      <c r="BW139" s="281"/>
      <c r="BX139" s="279"/>
      <c r="BY139" s="280"/>
      <c r="BZ139" s="280"/>
      <c r="CA139" s="280"/>
      <c r="CB139" s="280"/>
      <c r="CC139" s="280"/>
      <c r="CD139" s="280"/>
      <c r="CE139" s="280"/>
      <c r="CF139" s="280"/>
      <c r="CG139" s="280"/>
      <c r="CH139" s="280"/>
      <c r="CI139" s="280"/>
      <c r="CJ139" s="281"/>
      <c r="CK139" s="279">
        <v>0</v>
      </c>
      <c r="CL139" s="280"/>
      <c r="CM139" s="280"/>
      <c r="CN139" s="280"/>
      <c r="CO139" s="280"/>
      <c r="CP139" s="280"/>
      <c r="CQ139" s="280"/>
      <c r="CR139" s="280"/>
      <c r="CS139" s="280"/>
      <c r="CT139" s="280"/>
      <c r="CU139" s="280"/>
      <c r="CV139" s="280"/>
      <c r="CW139" s="281"/>
      <c r="CX139" s="269" t="s">
        <v>43</v>
      </c>
      <c r="CY139" s="269"/>
      <c r="CZ139" s="269"/>
      <c r="DA139" s="269"/>
      <c r="DB139" s="269"/>
      <c r="DC139" s="269"/>
      <c r="DD139" s="269"/>
      <c r="DE139" s="269"/>
      <c r="DF139" s="269"/>
      <c r="DG139" s="269"/>
      <c r="DH139" s="269"/>
      <c r="DI139" s="269"/>
      <c r="DJ139" s="270"/>
      <c r="DL139" s="224"/>
      <c r="DM139" s="225"/>
      <c r="DN139" s="225"/>
    </row>
    <row r="140" spans="1:118" ht="14.45" hidden="1" customHeight="1">
      <c r="A140" s="421" t="s">
        <v>784</v>
      </c>
      <c r="B140" s="422"/>
      <c r="C140" s="422"/>
      <c r="D140" s="422"/>
      <c r="E140" s="422"/>
      <c r="F140" s="422"/>
      <c r="G140" s="422"/>
      <c r="H140" s="422"/>
      <c r="I140" s="422"/>
      <c r="J140" s="422"/>
      <c r="K140" s="422"/>
      <c r="L140" s="422"/>
      <c r="M140" s="422"/>
      <c r="N140" s="422"/>
      <c r="O140" s="422"/>
      <c r="P140" s="422"/>
      <c r="Q140" s="422"/>
      <c r="R140" s="422"/>
      <c r="S140" s="422"/>
      <c r="T140" s="422"/>
      <c r="U140" s="422"/>
      <c r="V140" s="422"/>
      <c r="W140" s="422"/>
      <c r="X140" s="422"/>
      <c r="Y140" s="422"/>
      <c r="Z140" s="422"/>
      <c r="AA140" s="422"/>
      <c r="AB140" s="422"/>
      <c r="AC140" s="422"/>
      <c r="AD140" s="422"/>
      <c r="AE140" s="422"/>
      <c r="AF140" s="422"/>
      <c r="AG140" s="422"/>
      <c r="AH140" s="422"/>
      <c r="AI140" s="422"/>
      <c r="AJ140" s="422"/>
      <c r="AK140" s="422"/>
      <c r="AL140" s="422"/>
      <c r="AM140" s="422"/>
      <c r="AN140" s="422"/>
      <c r="AO140" s="422"/>
      <c r="AP140" s="422"/>
      <c r="AQ140" s="422"/>
      <c r="AR140" s="422"/>
      <c r="AS140" s="422"/>
      <c r="AT140" s="422"/>
      <c r="AU140" s="422"/>
      <c r="AV140" s="422"/>
      <c r="AW140" s="422"/>
      <c r="AX140" s="422"/>
      <c r="AY140" s="422"/>
      <c r="AZ140" s="422"/>
      <c r="BA140" s="422"/>
      <c r="BB140" s="422"/>
      <c r="BC140" s="422"/>
      <c r="BD140" s="422"/>
      <c r="BE140" s="423"/>
      <c r="BF140" s="144" t="s">
        <v>801</v>
      </c>
      <c r="BG140" s="159" t="s">
        <v>84</v>
      </c>
      <c r="BH140" s="150" t="s">
        <v>774</v>
      </c>
      <c r="BI140" s="145" t="s">
        <v>896</v>
      </c>
      <c r="BJ140" s="150" t="s">
        <v>182</v>
      </c>
      <c r="BK140" s="279"/>
      <c r="BL140" s="280"/>
      <c r="BM140" s="280"/>
      <c r="BN140" s="280"/>
      <c r="BO140" s="280"/>
      <c r="BP140" s="280"/>
      <c r="BQ140" s="280"/>
      <c r="BR140" s="280"/>
      <c r="BS140" s="280"/>
      <c r="BT140" s="280"/>
      <c r="BU140" s="280"/>
      <c r="BV140" s="280"/>
      <c r="BW140" s="281"/>
      <c r="BX140" s="279"/>
      <c r="BY140" s="280"/>
      <c r="BZ140" s="280"/>
      <c r="CA140" s="280"/>
      <c r="CB140" s="280"/>
      <c r="CC140" s="280"/>
      <c r="CD140" s="280"/>
      <c r="CE140" s="280"/>
      <c r="CF140" s="280"/>
      <c r="CG140" s="280"/>
      <c r="CH140" s="280"/>
      <c r="CI140" s="280"/>
      <c r="CJ140" s="281"/>
      <c r="CK140" s="279">
        <v>0</v>
      </c>
      <c r="CL140" s="280"/>
      <c r="CM140" s="280"/>
      <c r="CN140" s="280"/>
      <c r="CO140" s="280"/>
      <c r="CP140" s="280"/>
      <c r="CQ140" s="280"/>
      <c r="CR140" s="280"/>
      <c r="CS140" s="280"/>
      <c r="CT140" s="280"/>
      <c r="CU140" s="280"/>
      <c r="CV140" s="280"/>
      <c r="CW140" s="281"/>
      <c r="CX140" s="269" t="s">
        <v>43</v>
      </c>
      <c r="CY140" s="269"/>
      <c r="CZ140" s="269"/>
      <c r="DA140" s="269"/>
      <c r="DB140" s="269"/>
      <c r="DC140" s="269"/>
      <c r="DD140" s="269"/>
      <c r="DE140" s="269"/>
      <c r="DF140" s="269"/>
      <c r="DG140" s="269"/>
      <c r="DH140" s="269"/>
      <c r="DI140" s="269"/>
      <c r="DJ140" s="270"/>
      <c r="DL140" s="225"/>
      <c r="DM140" s="225"/>
      <c r="DN140" s="225"/>
    </row>
    <row r="141" spans="1:118" ht="14.45" hidden="1" customHeight="1">
      <c r="A141" s="421" t="s">
        <v>784</v>
      </c>
      <c r="B141" s="422"/>
      <c r="C141" s="422"/>
      <c r="D141" s="422"/>
      <c r="E141" s="422"/>
      <c r="F141" s="422"/>
      <c r="G141" s="422"/>
      <c r="H141" s="422"/>
      <c r="I141" s="422"/>
      <c r="J141" s="422"/>
      <c r="K141" s="422"/>
      <c r="L141" s="422"/>
      <c r="M141" s="422"/>
      <c r="N141" s="422"/>
      <c r="O141" s="422"/>
      <c r="P141" s="422"/>
      <c r="Q141" s="422"/>
      <c r="R141" s="422"/>
      <c r="S141" s="422"/>
      <c r="T141" s="422"/>
      <c r="U141" s="422"/>
      <c r="V141" s="422"/>
      <c r="W141" s="422"/>
      <c r="X141" s="422"/>
      <c r="Y141" s="422"/>
      <c r="Z141" s="422"/>
      <c r="AA141" s="422"/>
      <c r="AB141" s="422"/>
      <c r="AC141" s="422"/>
      <c r="AD141" s="422"/>
      <c r="AE141" s="422"/>
      <c r="AF141" s="422"/>
      <c r="AG141" s="422"/>
      <c r="AH141" s="422"/>
      <c r="AI141" s="422"/>
      <c r="AJ141" s="422"/>
      <c r="AK141" s="422"/>
      <c r="AL141" s="422"/>
      <c r="AM141" s="422"/>
      <c r="AN141" s="422"/>
      <c r="AO141" s="422"/>
      <c r="AP141" s="422"/>
      <c r="AQ141" s="422"/>
      <c r="AR141" s="422"/>
      <c r="AS141" s="422"/>
      <c r="AT141" s="422"/>
      <c r="AU141" s="422"/>
      <c r="AV141" s="422"/>
      <c r="AW141" s="422"/>
      <c r="AX141" s="422"/>
      <c r="AY141" s="422"/>
      <c r="AZ141" s="422"/>
      <c r="BA141" s="422"/>
      <c r="BB141" s="422"/>
      <c r="BC141" s="422"/>
      <c r="BD141" s="422"/>
      <c r="BE141" s="423"/>
      <c r="BF141" s="144" t="s">
        <v>802</v>
      </c>
      <c r="BG141" s="159" t="s">
        <v>84</v>
      </c>
      <c r="BH141" s="150" t="s">
        <v>774</v>
      </c>
      <c r="BI141" s="145" t="s">
        <v>896</v>
      </c>
      <c r="BJ141" s="150" t="s">
        <v>183</v>
      </c>
      <c r="BK141" s="279"/>
      <c r="BL141" s="280"/>
      <c r="BM141" s="280"/>
      <c r="BN141" s="280"/>
      <c r="BO141" s="280"/>
      <c r="BP141" s="280"/>
      <c r="BQ141" s="280"/>
      <c r="BR141" s="280"/>
      <c r="BS141" s="280"/>
      <c r="BT141" s="280"/>
      <c r="BU141" s="280"/>
      <c r="BV141" s="280"/>
      <c r="BW141" s="281"/>
      <c r="BX141" s="279"/>
      <c r="BY141" s="280"/>
      <c r="BZ141" s="280"/>
      <c r="CA141" s="280"/>
      <c r="CB141" s="280"/>
      <c r="CC141" s="280"/>
      <c r="CD141" s="280"/>
      <c r="CE141" s="280"/>
      <c r="CF141" s="280"/>
      <c r="CG141" s="280"/>
      <c r="CH141" s="280"/>
      <c r="CI141" s="280"/>
      <c r="CJ141" s="281"/>
      <c r="CK141" s="279">
        <v>0</v>
      </c>
      <c r="CL141" s="280"/>
      <c r="CM141" s="280"/>
      <c r="CN141" s="280"/>
      <c r="CO141" s="280"/>
      <c r="CP141" s="280"/>
      <c r="CQ141" s="280"/>
      <c r="CR141" s="280"/>
      <c r="CS141" s="280"/>
      <c r="CT141" s="280"/>
      <c r="CU141" s="280"/>
      <c r="CV141" s="280"/>
      <c r="CW141" s="281"/>
      <c r="CX141" s="269" t="s">
        <v>43</v>
      </c>
      <c r="CY141" s="269"/>
      <c r="CZ141" s="269"/>
      <c r="DA141" s="269"/>
      <c r="DB141" s="269"/>
      <c r="DC141" s="269"/>
      <c r="DD141" s="269"/>
      <c r="DE141" s="269"/>
      <c r="DF141" s="269"/>
      <c r="DG141" s="269"/>
      <c r="DH141" s="269"/>
      <c r="DI141" s="269"/>
      <c r="DJ141" s="270"/>
      <c r="DL141" s="225"/>
      <c r="DM141" s="224"/>
      <c r="DN141" s="224"/>
    </row>
    <row r="142" spans="1:118" ht="14.45" hidden="1" customHeight="1">
      <c r="A142" s="421" t="s">
        <v>784</v>
      </c>
      <c r="B142" s="422"/>
      <c r="C142" s="422"/>
      <c r="D142" s="422"/>
      <c r="E142" s="422"/>
      <c r="F142" s="422"/>
      <c r="G142" s="422"/>
      <c r="H142" s="422"/>
      <c r="I142" s="422"/>
      <c r="J142" s="422"/>
      <c r="K142" s="422"/>
      <c r="L142" s="422"/>
      <c r="M142" s="422"/>
      <c r="N142" s="422"/>
      <c r="O142" s="422"/>
      <c r="P142" s="422"/>
      <c r="Q142" s="422"/>
      <c r="R142" s="422"/>
      <c r="S142" s="422"/>
      <c r="T142" s="422"/>
      <c r="U142" s="422"/>
      <c r="V142" s="422"/>
      <c r="W142" s="422"/>
      <c r="X142" s="422"/>
      <c r="Y142" s="422"/>
      <c r="Z142" s="422"/>
      <c r="AA142" s="422"/>
      <c r="AB142" s="422"/>
      <c r="AC142" s="422"/>
      <c r="AD142" s="422"/>
      <c r="AE142" s="422"/>
      <c r="AF142" s="422"/>
      <c r="AG142" s="422"/>
      <c r="AH142" s="422"/>
      <c r="AI142" s="422"/>
      <c r="AJ142" s="422"/>
      <c r="AK142" s="422"/>
      <c r="AL142" s="422"/>
      <c r="AM142" s="422"/>
      <c r="AN142" s="422"/>
      <c r="AO142" s="422"/>
      <c r="AP142" s="422"/>
      <c r="AQ142" s="422"/>
      <c r="AR142" s="422"/>
      <c r="AS142" s="422"/>
      <c r="AT142" s="422"/>
      <c r="AU142" s="422"/>
      <c r="AV142" s="422"/>
      <c r="AW142" s="422"/>
      <c r="AX142" s="422"/>
      <c r="AY142" s="422"/>
      <c r="AZ142" s="422"/>
      <c r="BA142" s="422"/>
      <c r="BB142" s="422"/>
      <c r="BC142" s="422"/>
      <c r="BD142" s="422"/>
      <c r="BE142" s="423"/>
      <c r="BF142" s="144" t="s">
        <v>822</v>
      </c>
      <c r="BG142" s="159" t="s">
        <v>84</v>
      </c>
      <c r="BH142" s="150" t="s">
        <v>774</v>
      </c>
      <c r="BI142" s="145" t="s">
        <v>896</v>
      </c>
      <c r="BJ142" s="150" t="s">
        <v>184</v>
      </c>
      <c r="BK142" s="279"/>
      <c r="BL142" s="280"/>
      <c r="BM142" s="280"/>
      <c r="BN142" s="280"/>
      <c r="BO142" s="280"/>
      <c r="BP142" s="280"/>
      <c r="BQ142" s="280"/>
      <c r="BR142" s="280"/>
      <c r="BS142" s="280"/>
      <c r="BT142" s="280"/>
      <c r="BU142" s="280"/>
      <c r="BV142" s="280"/>
      <c r="BW142" s="281"/>
      <c r="BX142" s="279"/>
      <c r="BY142" s="280"/>
      <c r="BZ142" s="280"/>
      <c r="CA142" s="280"/>
      <c r="CB142" s="280"/>
      <c r="CC142" s="280"/>
      <c r="CD142" s="280"/>
      <c r="CE142" s="280"/>
      <c r="CF142" s="280"/>
      <c r="CG142" s="280"/>
      <c r="CH142" s="280"/>
      <c r="CI142" s="280"/>
      <c r="CJ142" s="281"/>
      <c r="CK142" s="279">
        <v>0</v>
      </c>
      <c r="CL142" s="280"/>
      <c r="CM142" s="280"/>
      <c r="CN142" s="280"/>
      <c r="CO142" s="280"/>
      <c r="CP142" s="280"/>
      <c r="CQ142" s="280"/>
      <c r="CR142" s="280"/>
      <c r="CS142" s="280"/>
      <c r="CT142" s="280"/>
      <c r="CU142" s="280"/>
      <c r="CV142" s="280"/>
      <c r="CW142" s="281"/>
      <c r="CX142" s="269" t="s">
        <v>43</v>
      </c>
      <c r="CY142" s="269"/>
      <c r="CZ142" s="269"/>
      <c r="DA142" s="269"/>
      <c r="DB142" s="269"/>
      <c r="DC142" s="269"/>
      <c r="DD142" s="269"/>
      <c r="DE142" s="269"/>
      <c r="DF142" s="269"/>
      <c r="DG142" s="269"/>
      <c r="DH142" s="269"/>
      <c r="DI142" s="269"/>
      <c r="DJ142" s="270"/>
      <c r="DL142" s="225"/>
      <c r="DM142" s="224"/>
      <c r="DN142" s="225"/>
    </row>
    <row r="143" spans="1:118" ht="14.45" hidden="1" customHeight="1">
      <c r="A143" s="421" t="s">
        <v>784</v>
      </c>
      <c r="B143" s="422"/>
      <c r="C143" s="422"/>
      <c r="D143" s="422"/>
      <c r="E143" s="422"/>
      <c r="F143" s="422"/>
      <c r="G143" s="422"/>
      <c r="H143" s="422"/>
      <c r="I143" s="422"/>
      <c r="J143" s="422"/>
      <c r="K143" s="422"/>
      <c r="L143" s="422"/>
      <c r="M143" s="422"/>
      <c r="N143" s="422"/>
      <c r="O143" s="422"/>
      <c r="P143" s="422"/>
      <c r="Q143" s="422"/>
      <c r="R143" s="422"/>
      <c r="S143" s="422"/>
      <c r="T143" s="422"/>
      <c r="U143" s="422"/>
      <c r="V143" s="422"/>
      <c r="W143" s="422"/>
      <c r="X143" s="422"/>
      <c r="Y143" s="422"/>
      <c r="Z143" s="422"/>
      <c r="AA143" s="422"/>
      <c r="AB143" s="422"/>
      <c r="AC143" s="422"/>
      <c r="AD143" s="422"/>
      <c r="AE143" s="422"/>
      <c r="AF143" s="422"/>
      <c r="AG143" s="422"/>
      <c r="AH143" s="422"/>
      <c r="AI143" s="422"/>
      <c r="AJ143" s="422"/>
      <c r="AK143" s="422"/>
      <c r="AL143" s="422"/>
      <c r="AM143" s="422"/>
      <c r="AN143" s="422"/>
      <c r="AO143" s="422"/>
      <c r="AP143" s="422"/>
      <c r="AQ143" s="422"/>
      <c r="AR143" s="422"/>
      <c r="AS143" s="422"/>
      <c r="AT143" s="422"/>
      <c r="AU143" s="422"/>
      <c r="AV143" s="422"/>
      <c r="AW143" s="422"/>
      <c r="AX143" s="422"/>
      <c r="AY143" s="422"/>
      <c r="AZ143" s="422"/>
      <c r="BA143" s="422"/>
      <c r="BB143" s="422"/>
      <c r="BC143" s="422"/>
      <c r="BD143" s="422"/>
      <c r="BE143" s="423"/>
      <c r="BF143" s="144" t="s">
        <v>823</v>
      </c>
      <c r="BG143" s="159" t="s">
        <v>69</v>
      </c>
      <c r="BH143" s="150" t="s">
        <v>873</v>
      </c>
      <c r="BI143" s="145" t="s">
        <v>917</v>
      </c>
      <c r="BJ143" s="150" t="s">
        <v>176</v>
      </c>
      <c r="BK143" s="279"/>
      <c r="BL143" s="280"/>
      <c r="BM143" s="280"/>
      <c r="BN143" s="280"/>
      <c r="BO143" s="280"/>
      <c r="BP143" s="280"/>
      <c r="BQ143" s="280"/>
      <c r="BR143" s="280"/>
      <c r="BS143" s="280"/>
      <c r="BT143" s="280"/>
      <c r="BU143" s="280"/>
      <c r="BV143" s="280"/>
      <c r="BW143" s="281"/>
      <c r="BX143" s="279"/>
      <c r="BY143" s="280"/>
      <c r="BZ143" s="280"/>
      <c r="CA143" s="280"/>
      <c r="CB143" s="280"/>
      <c r="CC143" s="280"/>
      <c r="CD143" s="280"/>
      <c r="CE143" s="280"/>
      <c r="CF143" s="280"/>
      <c r="CG143" s="280"/>
      <c r="CH143" s="280"/>
      <c r="CI143" s="280"/>
      <c r="CJ143" s="281"/>
      <c r="CK143" s="279">
        <v>0</v>
      </c>
      <c r="CL143" s="280"/>
      <c r="CM143" s="280"/>
      <c r="CN143" s="280"/>
      <c r="CO143" s="280"/>
      <c r="CP143" s="280"/>
      <c r="CQ143" s="280"/>
      <c r="CR143" s="280"/>
      <c r="CS143" s="280"/>
      <c r="CT143" s="280"/>
      <c r="CU143" s="280"/>
      <c r="CV143" s="280"/>
      <c r="CW143" s="281"/>
      <c r="CX143" s="269" t="s">
        <v>43</v>
      </c>
      <c r="CY143" s="269"/>
      <c r="CZ143" s="269"/>
      <c r="DA143" s="269"/>
      <c r="DB143" s="269"/>
      <c r="DC143" s="269"/>
      <c r="DD143" s="269"/>
      <c r="DE143" s="269"/>
      <c r="DF143" s="269"/>
      <c r="DG143" s="269"/>
      <c r="DH143" s="269"/>
      <c r="DI143" s="269"/>
      <c r="DJ143" s="270"/>
      <c r="DL143" s="225"/>
      <c r="DM143" s="224"/>
      <c r="DN143" s="225"/>
    </row>
    <row r="144" spans="1:118" ht="14.45" hidden="1" customHeight="1">
      <c r="A144" s="421" t="s">
        <v>784</v>
      </c>
      <c r="B144" s="422"/>
      <c r="C144" s="422"/>
      <c r="D144" s="422"/>
      <c r="E144" s="422"/>
      <c r="F144" s="422"/>
      <c r="G144" s="422"/>
      <c r="H144" s="422"/>
      <c r="I144" s="422"/>
      <c r="J144" s="422"/>
      <c r="K144" s="422"/>
      <c r="L144" s="422"/>
      <c r="M144" s="422"/>
      <c r="N144" s="422"/>
      <c r="O144" s="422"/>
      <c r="P144" s="422"/>
      <c r="Q144" s="422"/>
      <c r="R144" s="422"/>
      <c r="S144" s="422"/>
      <c r="T144" s="422"/>
      <c r="U144" s="422"/>
      <c r="V144" s="422"/>
      <c r="W144" s="422"/>
      <c r="X144" s="422"/>
      <c r="Y144" s="422"/>
      <c r="Z144" s="422"/>
      <c r="AA144" s="422"/>
      <c r="AB144" s="422"/>
      <c r="AC144" s="422"/>
      <c r="AD144" s="422"/>
      <c r="AE144" s="422"/>
      <c r="AF144" s="422"/>
      <c r="AG144" s="422"/>
      <c r="AH144" s="422"/>
      <c r="AI144" s="422"/>
      <c r="AJ144" s="422"/>
      <c r="AK144" s="422"/>
      <c r="AL144" s="422"/>
      <c r="AM144" s="422"/>
      <c r="AN144" s="422"/>
      <c r="AO144" s="422"/>
      <c r="AP144" s="422"/>
      <c r="AQ144" s="422"/>
      <c r="AR144" s="422"/>
      <c r="AS144" s="422"/>
      <c r="AT144" s="422"/>
      <c r="AU144" s="422"/>
      <c r="AV144" s="422"/>
      <c r="AW144" s="422"/>
      <c r="AX144" s="422"/>
      <c r="AY144" s="422"/>
      <c r="AZ144" s="422"/>
      <c r="BA144" s="422"/>
      <c r="BB144" s="422"/>
      <c r="BC144" s="422"/>
      <c r="BD144" s="422"/>
      <c r="BE144" s="423"/>
      <c r="BF144" s="144" t="s">
        <v>825</v>
      </c>
      <c r="BG144" s="159" t="s">
        <v>71</v>
      </c>
      <c r="BH144" s="150" t="s">
        <v>873</v>
      </c>
      <c r="BI144" s="145" t="s">
        <v>917</v>
      </c>
      <c r="BJ144" s="150" t="s">
        <v>179</v>
      </c>
      <c r="BK144" s="279"/>
      <c r="BL144" s="280"/>
      <c r="BM144" s="280"/>
      <c r="BN144" s="280"/>
      <c r="BO144" s="280"/>
      <c r="BP144" s="280"/>
      <c r="BQ144" s="280"/>
      <c r="BR144" s="280"/>
      <c r="BS144" s="280"/>
      <c r="BT144" s="280"/>
      <c r="BU144" s="280"/>
      <c r="BV144" s="280"/>
      <c r="BW144" s="281"/>
      <c r="BX144" s="279"/>
      <c r="BY144" s="280"/>
      <c r="BZ144" s="280"/>
      <c r="CA144" s="280"/>
      <c r="CB144" s="280"/>
      <c r="CC144" s="280"/>
      <c r="CD144" s="280"/>
      <c r="CE144" s="280"/>
      <c r="CF144" s="280"/>
      <c r="CG144" s="280"/>
      <c r="CH144" s="280"/>
      <c r="CI144" s="280"/>
      <c r="CJ144" s="281"/>
      <c r="CK144" s="279">
        <v>0</v>
      </c>
      <c r="CL144" s="280"/>
      <c r="CM144" s="280"/>
      <c r="CN144" s="280"/>
      <c r="CO144" s="280"/>
      <c r="CP144" s="280"/>
      <c r="CQ144" s="280"/>
      <c r="CR144" s="280"/>
      <c r="CS144" s="280"/>
      <c r="CT144" s="280"/>
      <c r="CU144" s="280"/>
      <c r="CV144" s="280"/>
      <c r="CW144" s="281"/>
      <c r="CX144" s="269" t="s">
        <v>43</v>
      </c>
      <c r="CY144" s="269"/>
      <c r="CZ144" s="269"/>
      <c r="DA144" s="269"/>
      <c r="DB144" s="269"/>
      <c r="DC144" s="269"/>
      <c r="DD144" s="269"/>
      <c r="DE144" s="269"/>
      <c r="DF144" s="269"/>
      <c r="DG144" s="269"/>
      <c r="DH144" s="269"/>
      <c r="DI144" s="269"/>
      <c r="DJ144" s="270"/>
      <c r="DL144" s="225"/>
      <c r="DM144" s="224"/>
      <c r="DN144" s="225"/>
    </row>
    <row r="145" spans="1:118" ht="14.45" hidden="1" customHeight="1">
      <c r="A145" s="421" t="s">
        <v>784</v>
      </c>
      <c r="B145" s="422"/>
      <c r="C145" s="422"/>
      <c r="D145" s="422"/>
      <c r="E145" s="422"/>
      <c r="F145" s="422"/>
      <c r="G145" s="422"/>
      <c r="H145" s="422"/>
      <c r="I145" s="422"/>
      <c r="J145" s="422"/>
      <c r="K145" s="422"/>
      <c r="L145" s="422"/>
      <c r="M145" s="422"/>
      <c r="N145" s="422"/>
      <c r="O145" s="422"/>
      <c r="P145" s="422"/>
      <c r="Q145" s="422"/>
      <c r="R145" s="422"/>
      <c r="S145" s="422"/>
      <c r="T145" s="422"/>
      <c r="U145" s="422"/>
      <c r="V145" s="422"/>
      <c r="W145" s="422"/>
      <c r="X145" s="422"/>
      <c r="Y145" s="422"/>
      <c r="Z145" s="422"/>
      <c r="AA145" s="422"/>
      <c r="AB145" s="422"/>
      <c r="AC145" s="422"/>
      <c r="AD145" s="422"/>
      <c r="AE145" s="422"/>
      <c r="AF145" s="422"/>
      <c r="AG145" s="422"/>
      <c r="AH145" s="422"/>
      <c r="AI145" s="422"/>
      <c r="AJ145" s="422"/>
      <c r="AK145" s="422"/>
      <c r="AL145" s="422"/>
      <c r="AM145" s="422"/>
      <c r="AN145" s="422"/>
      <c r="AO145" s="422"/>
      <c r="AP145" s="422"/>
      <c r="AQ145" s="422"/>
      <c r="AR145" s="422"/>
      <c r="AS145" s="422"/>
      <c r="AT145" s="422"/>
      <c r="AU145" s="422"/>
      <c r="AV145" s="422"/>
      <c r="AW145" s="422"/>
      <c r="AX145" s="422"/>
      <c r="AY145" s="422"/>
      <c r="AZ145" s="422"/>
      <c r="BA145" s="422"/>
      <c r="BB145" s="422"/>
      <c r="BC145" s="422"/>
      <c r="BD145" s="422"/>
      <c r="BE145" s="423"/>
      <c r="BF145" s="144" t="s">
        <v>833</v>
      </c>
      <c r="BG145" s="159" t="s">
        <v>84</v>
      </c>
      <c r="BH145" s="150" t="s">
        <v>938</v>
      </c>
      <c r="BI145" s="150" t="s">
        <v>944</v>
      </c>
      <c r="BJ145" s="150" t="s">
        <v>178</v>
      </c>
      <c r="BK145" s="279"/>
      <c r="BL145" s="280"/>
      <c r="BM145" s="280"/>
      <c r="BN145" s="280"/>
      <c r="BO145" s="280"/>
      <c r="BP145" s="280"/>
      <c r="BQ145" s="280"/>
      <c r="BR145" s="280"/>
      <c r="BS145" s="280"/>
      <c r="BT145" s="280"/>
      <c r="BU145" s="280"/>
      <c r="BV145" s="280"/>
      <c r="BW145" s="281"/>
      <c r="BX145" s="279"/>
      <c r="BY145" s="280"/>
      <c r="BZ145" s="280"/>
      <c r="CA145" s="280"/>
      <c r="CB145" s="280"/>
      <c r="CC145" s="280"/>
      <c r="CD145" s="280"/>
      <c r="CE145" s="280"/>
      <c r="CF145" s="280"/>
      <c r="CG145" s="280"/>
      <c r="CH145" s="280"/>
      <c r="CI145" s="280"/>
      <c r="CJ145" s="281"/>
      <c r="CK145" s="279">
        <v>0</v>
      </c>
      <c r="CL145" s="280"/>
      <c r="CM145" s="280"/>
      <c r="CN145" s="280"/>
      <c r="CO145" s="280"/>
      <c r="CP145" s="280"/>
      <c r="CQ145" s="280"/>
      <c r="CR145" s="280"/>
      <c r="CS145" s="280"/>
      <c r="CT145" s="280"/>
      <c r="CU145" s="280"/>
      <c r="CV145" s="280"/>
      <c r="CW145" s="281"/>
      <c r="CX145" s="269" t="s">
        <v>43</v>
      </c>
      <c r="CY145" s="269"/>
      <c r="CZ145" s="269"/>
      <c r="DA145" s="269"/>
      <c r="DB145" s="269"/>
      <c r="DC145" s="269"/>
      <c r="DD145" s="269"/>
      <c r="DE145" s="269"/>
      <c r="DF145" s="269"/>
      <c r="DG145" s="269"/>
      <c r="DH145" s="269"/>
      <c r="DI145" s="269"/>
      <c r="DJ145" s="270"/>
      <c r="DL145" s="225"/>
      <c r="DM145" s="224"/>
      <c r="DN145" s="225"/>
    </row>
    <row r="146" spans="1:118" ht="14.45" hidden="1" customHeight="1">
      <c r="A146" s="421" t="s">
        <v>784</v>
      </c>
      <c r="B146" s="422"/>
      <c r="C146" s="422"/>
      <c r="D146" s="422"/>
      <c r="E146" s="422"/>
      <c r="F146" s="422"/>
      <c r="G146" s="422"/>
      <c r="H146" s="422"/>
      <c r="I146" s="422"/>
      <c r="J146" s="422"/>
      <c r="K146" s="422"/>
      <c r="L146" s="422"/>
      <c r="M146" s="422"/>
      <c r="N146" s="422"/>
      <c r="O146" s="422"/>
      <c r="P146" s="422"/>
      <c r="Q146" s="422"/>
      <c r="R146" s="422"/>
      <c r="S146" s="422"/>
      <c r="T146" s="422"/>
      <c r="U146" s="422"/>
      <c r="V146" s="422"/>
      <c r="W146" s="422"/>
      <c r="X146" s="422"/>
      <c r="Y146" s="422"/>
      <c r="Z146" s="422"/>
      <c r="AA146" s="422"/>
      <c r="AB146" s="422"/>
      <c r="AC146" s="422"/>
      <c r="AD146" s="422"/>
      <c r="AE146" s="422"/>
      <c r="AF146" s="422"/>
      <c r="AG146" s="422"/>
      <c r="AH146" s="422"/>
      <c r="AI146" s="422"/>
      <c r="AJ146" s="422"/>
      <c r="AK146" s="422"/>
      <c r="AL146" s="422"/>
      <c r="AM146" s="422"/>
      <c r="AN146" s="422"/>
      <c r="AO146" s="422"/>
      <c r="AP146" s="422"/>
      <c r="AQ146" s="422"/>
      <c r="AR146" s="422"/>
      <c r="AS146" s="422"/>
      <c r="AT146" s="422"/>
      <c r="AU146" s="422"/>
      <c r="AV146" s="422"/>
      <c r="AW146" s="422"/>
      <c r="AX146" s="422"/>
      <c r="AY146" s="422"/>
      <c r="AZ146" s="422"/>
      <c r="BA146" s="422"/>
      <c r="BB146" s="422"/>
      <c r="BC146" s="422"/>
      <c r="BD146" s="422"/>
      <c r="BE146" s="423"/>
      <c r="BF146" s="144" t="s">
        <v>835</v>
      </c>
      <c r="BG146" s="159" t="s">
        <v>84</v>
      </c>
      <c r="BH146" s="150" t="s">
        <v>938</v>
      </c>
      <c r="BI146" s="150" t="s">
        <v>945</v>
      </c>
      <c r="BJ146" s="150" t="s">
        <v>178</v>
      </c>
      <c r="BK146" s="279"/>
      <c r="BL146" s="280"/>
      <c r="BM146" s="280"/>
      <c r="BN146" s="280"/>
      <c r="BO146" s="280"/>
      <c r="BP146" s="280"/>
      <c r="BQ146" s="280"/>
      <c r="BR146" s="280"/>
      <c r="BS146" s="280"/>
      <c r="BT146" s="280"/>
      <c r="BU146" s="280"/>
      <c r="BV146" s="280"/>
      <c r="BW146" s="281"/>
      <c r="BX146" s="279"/>
      <c r="BY146" s="280"/>
      <c r="BZ146" s="280"/>
      <c r="CA146" s="280"/>
      <c r="CB146" s="280"/>
      <c r="CC146" s="280"/>
      <c r="CD146" s="280"/>
      <c r="CE146" s="280"/>
      <c r="CF146" s="280"/>
      <c r="CG146" s="280"/>
      <c r="CH146" s="280"/>
      <c r="CI146" s="280"/>
      <c r="CJ146" s="281"/>
      <c r="CK146" s="279">
        <v>0</v>
      </c>
      <c r="CL146" s="280"/>
      <c r="CM146" s="280"/>
      <c r="CN146" s="280"/>
      <c r="CO146" s="280"/>
      <c r="CP146" s="280"/>
      <c r="CQ146" s="280"/>
      <c r="CR146" s="280"/>
      <c r="CS146" s="280"/>
      <c r="CT146" s="280"/>
      <c r="CU146" s="280"/>
      <c r="CV146" s="280"/>
      <c r="CW146" s="281"/>
      <c r="CX146" s="269" t="s">
        <v>43</v>
      </c>
      <c r="CY146" s="269"/>
      <c r="CZ146" s="269"/>
      <c r="DA146" s="269"/>
      <c r="DB146" s="269"/>
      <c r="DC146" s="269"/>
      <c r="DD146" s="269"/>
      <c r="DE146" s="269"/>
      <c r="DF146" s="269"/>
      <c r="DG146" s="269"/>
      <c r="DH146" s="269"/>
      <c r="DI146" s="269"/>
      <c r="DJ146" s="270"/>
      <c r="DL146" s="225"/>
      <c r="DM146" s="224"/>
      <c r="DN146" s="225"/>
    </row>
    <row r="147" spans="1:118" ht="14.45" customHeight="1">
      <c r="A147" s="421" t="s">
        <v>784</v>
      </c>
      <c r="B147" s="422"/>
      <c r="C147" s="422"/>
      <c r="D147" s="422"/>
      <c r="E147" s="422"/>
      <c r="F147" s="422"/>
      <c r="G147" s="422"/>
      <c r="H147" s="422"/>
      <c r="I147" s="422"/>
      <c r="J147" s="422"/>
      <c r="K147" s="422"/>
      <c r="L147" s="422"/>
      <c r="M147" s="422"/>
      <c r="N147" s="422"/>
      <c r="O147" s="422"/>
      <c r="P147" s="422"/>
      <c r="Q147" s="422"/>
      <c r="R147" s="422"/>
      <c r="S147" s="422"/>
      <c r="T147" s="422"/>
      <c r="U147" s="422"/>
      <c r="V147" s="422"/>
      <c r="W147" s="422"/>
      <c r="X147" s="422"/>
      <c r="Y147" s="422"/>
      <c r="Z147" s="422"/>
      <c r="AA147" s="422"/>
      <c r="AB147" s="422"/>
      <c r="AC147" s="422"/>
      <c r="AD147" s="422"/>
      <c r="AE147" s="422"/>
      <c r="AF147" s="422"/>
      <c r="AG147" s="422"/>
      <c r="AH147" s="422"/>
      <c r="AI147" s="422"/>
      <c r="AJ147" s="422"/>
      <c r="AK147" s="422"/>
      <c r="AL147" s="422"/>
      <c r="AM147" s="422"/>
      <c r="AN147" s="422"/>
      <c r="AO147" s="422"/>
      <c r="AP147" s="422"/>
      <c r="AQ147" s="422"/>
      <c r="AR147" s="422"/>
      <c r="AS147" s="422"/>
      <c r="AT147" s="422"/>
      <c r="AU147" s="422"/>
      <c r="AV147" s="422"/>
      <c r="AW147" s="422"/>
      <c r="AX147" s="422"/>
      <c r="AY147" s="422"/>
      <c r="AZ147" s="422"/>
      <c r="BA147" s="422"/>
      <c r="BB147" s="422"/>
      <c r="BC147" s="422"/>
      <c r="BD147" s="422"/>
      <c r="BE147" s="423"/>
      <c r="BF147" s="144" t="s">
        <v>836</v>
      </c>
      <c r="BG147" s="159" t="s">
        <v>84</v>
      </c>
      <c r="BH147" s="150" t="s">
        <v>830</v>
      </c>
      <c r="BI147" s="150" t="s">
        <v>562</v>
      </c>
      <c r="BJ147" s="150" t="s">
        <v>178</v>
      </c>
      <c r="BK147" s="279">
        <v>4170446.28</v>
      </c>
      <c r="BL147" s="280"/>
      <c r="BM147" s="280"/>
      <c r="BN147" s="280"/>
      <c r="BO147" s="280"/>
      <c r="BP147" s="280"/>
      <c r="BQ147" s="280"/>
      <c r="BR147" s="280"/>
      <c r="BS147" s="280"/>
      <c r="BT147" s="280"/>
      <c r="BU147" s="280"/>
      <c r="BV147" s="280"/>
      <c r="BW147" s="281"/>
      <c r="BX147" s="279">
        <v>0</v>
      </c>
      <c r="BY147" s="280"/>
      <c r="BZ147" s="280"/>
      <c r="CA147" s="280"/>
      <c r="CB147" s="280"/>
      <c r="CC147" s="280"/>
      <c r="CD147" s="280"/>
      <c r="CE147" s="280"/>
      <c r="CF147" s="280"/>
      <c r="CG147" s="280"/>
      <c r="CH147" s="280"/>
      <c r="CI147" s="280"/>
      <c r="CJ147" s="281"/>
      <c r="CK147" s="279">
        <v>0</v>
      </c>
      <c r="CL147" s="280"/>
      <c r="CM147" s="280"/>
      <c r="CN147" s="280"/>
      <c r="CO147" s="280"/>
      <c r="CP147" s="280"/>
      <c r="CQ147" s="280"/>
      <c r="CR147" s="280"/>
      <c r="CS147" s="280"/>
      <c r="CT147" s="280"/>
      <c r="CU147" s="280"/>
      <c r="CV147" s="280"/>
      <c r="CW147" s="281"/>
      <c r="CX147" s="269" t="s">
        <v>43</v>
      </c>
      <c r="CY147" s="269"/>
      <c r="CZ147" s="269"/>
      <c r="DA147" s="269"/>
      <c r="DB147" s="269"/>
      <c r="DC147" s="269"/>
      <c r="DD147" s="269"/>
      <c r="DE147" s="269"/>
      <c r="DF147" s="269"/>
      <c r="DG147" s="269"/>
      <c r="DH147" s="269"/>
      <c r="DI147" s="269"/>
      <c r="DJ147" s="270"/>
      <c r="DL147" s="225"/>
      <c r="DM147" s="224"/>
      <c r="DN147" s="225"/>
    </row>
    <row r="148" spans="1:118" ht="14.45" customHeight="1">
      <c r="A148" s="421" t="s">
        <v>784</v>
      </c>
      <c r="B148" s="422"/>
      <c r="C148" s="422"/>
      <c r="D148" s="422"/>
      <c r="E148" s="422"/>
      <c r="F148" s="422"/>
      <c r="G148" s="422"/>
      <c r="H148" s="422"/>
      <c r="I148" s="422"/>
      <c r="J148" s="422"/>
      <c r="K148" s="422"/>
      <c r="L148" s="422"/>
      <c r="M148" s="422"/>
      <c r="N148" s="422"/>
      <c r="O148" s="422"/>
      <c r="P148" s="422"/>
      <c r="Q148" s="422"/>
      <c r="R148" s="422"/>
      <c r="S148" s="422"/>
      <c r="T148" s="422"/>
      <c r="U148" s="422"/>
      <c r="V148" s="422"/>
      <c r="W148" s="422"/>
      <c r="X148" s="422"/>
      <c r="Y148" s="422"/>
      <c r="Z148" s="422"/>
      <c r="AA148" s="422"/>
      <c r="AB148" s="422"/>
      <c r="AC148" s="422"/>
      <c r="AD148" s="422"/>
      <c r="AE148" s="422"/>
      <c r="AF148" s="422"/>
      <c r="AG148" s="422"/>
      <c r="AH148" s="422"/>
      <c r="AI148" s="422"/>
      <c r="AJ148" s="422"/>
      <c r="AK148" s="422"/>
      <c r="AL148" s="422"/>
      <c r="AM148" s="422"/>
      <c r="AN148" s="422"/>
      <c r="AO148" s="422"/>
      <c r="AP148" s="422"/>
      <c r="AQ148" s="422"/>
      <c r="AR148" s="422"/>
      <c r="AS148" s="422"/>
      <c r="AT148" s="422"/>
      <c r="AU148" s="422"/>
      <c r="AV148" s="422"/>
      <c r="AW148" s="422"/>
      <c r="AX148" s="422"/>
      <c r="AY148" s="422"/>
      <c r="AZ148" s="422"/>
      <c r="BA148" s="422"/>
      <c r="BB148" s="422"/>
      <c r="BC148" s="422"/>
      <c r="BD148" s="422"/>
      <c r="BE148" s="423"/>
      <c r="BF148" s="144" t="s">
        <v>842</v>
      </c>
      <c r="BG148" s="159" t="s">
        <v>84</v>
      </c>
      <c r="BH148" s="150" t="s">
        <v>830</v>
      </c>
      <c r="BI148" s="150" t="s">
        <v>563</v>
      </c>
      <c r="BJ148" s="150" t="s">
        <v>178</v>
      </c>
      <c r="BK148" s="279">
        <v>1390148.76</v>
      </c>
      <c r="BL148" s="280"/>
      <c r="BM148" s="280"/>
      <c r="BN148" s="280"/>
      <c r="BO148" s="280"/>
      <c r="BP148" s="280"/>
      <c r="BQ148" s="280"/>
      <c r="BR148" s="280"/>
      <c r="BS148" s="280"/>
      <c r="BT148" s="280"/>
      <c r="BU148" s="280"/>
      <c r="BV148" s="280"/>
      <c r="BW148" s="281"/>
      <c r="BX148" s="279">
        <v>0</v>
      </c>
      <c r="BY148" s="280"/>
      <c r="BZ148" s="280"/>
      <c r="CA148" s="280"/>
      <c r="CB148" s="280"/>
      <c r="CC148" s="280"/>
      <c r="CD148" s="280"/>
      <c r="CE148" s="280"/>
      <c r="CF148" s="280"/>
      <c r="CG148" s="280"/>
      <c r="CH148" s="280"/>
      <c r="CI148" s="280"/>
      <c r="CJ148" s="281"/>
      <c r="CK148" s="279">
        <v>0</v>
      </c>
      <c r="CL148" s="280"/>
      <c r="CM148" s="280"/>
      <c r="CN148" s="280"/>
      <c r="CO148" s="280"/>
      <c r="CP148" s="280"/>
      <c r="CQ148" s="280"/>
      <c r="CR148" s="280"/>
      <c r="CS148" s="280"/>
      <c r="CT148" s="280"/>
      <c r="CU148" s="280"/>
      <c r="CV148" s="280"/>
      <c r="CW148" s="281"/>
      <c r="CX148" s="269" t="s">
        <v>43</v>
      </c>
      <c r="CY148" s="269"/>
      <c r="CZ148" s="269"/>
      <c r="DA148" s="269"/>
      <c r="DB148" s="269"/>
      <c r="DC148" s="269"/>
      <c r="DD148" s="269"/>
      <c r="DE148" s="269"/>
      <c r="DF148" s="269"/>
      <c r="DG148" s="269"/>
      <c r="DH148" s="269"/>
      <c r="DI148" s="269"/>
      <c r="DJ148" s="270"/>
      <c r="DL148" s="225"/>
      <c r="DM148" s="224"/>
      <c r="DN148" s="225"/>
    </row>
    <row r="149" spans="1:118" ht="14.45" customHeight="1">
      <c r="A149" s="421" t="s">
        <v>784</v>
      </c>
      <c r="B149" s="422"/>
      <c r="C149" s="422"/>
      <c r="D149" s="422"/>
      <c r="E149" s="422"/>
      <c r="F149" s="422"/>
      <c r="G149" s="422"/>
      <c r="H149" s="422"/>
      <c r="I149" s="422"/>
      <c r="J149" s="422"/>
      <c r="K149" s="422"/>
      <c r="L149" s="422"/>
      <c r="M149" s="422"/>
      <c r="N149" s="422"/>
      <c r="O149" s="422"/>
      <c r="P149" s="422"/>
      <c r="Q149" s="422"/>
      <c r="R149" s="422"/>
      <c r="S149" s="422"/>
      <c r="T149" s="422"/>
      <c r="U149" s="422"/>
      <c r="V149" s="422"/>
      <c r="W149" s="422"/>
      <c r="X149" s="422"/>
      <c r="Y149" s="422"/>
      <c r="Z149" s="422"/>
      <c r="AA149" s="422"/>
      <c r="AB149" s="422"/>
      <c r="AC149" s="422"/>
      <c r="AD149" s="422"/>
      <c r="AE149" s="422"/>
      <c r="AF149" s="422"/>
      <c r="AG149" s="422"/>
      <c r="AH149" s="422"/>
      <c r="AI149" s="422"/>
      <c r="AJ149" s="422"/>
      <c r="AK149" s="422"/>
      <c r="AL149" s="422"/>
      <c r="AM149" s="422"/>
      <c r="AN149" s="422"/>
      <c r="AO149" s="422"/>
      <c r="AP149" s="422"/>
      <c r="AQ149" s="422"/>
      <c r="AR149" s="422"/>
      <c r="AS149" s="422"/>
      <c r="AT149" s="422"/>
      <c r="AU149" s="422"/>
      <c r="AV149" s="422"/>
      <c r="AW149" s="422"/>
      <c r="AX149" s="422"/>
      <c r="AY149" s="422"/>
      <c r="AZ149" s="422"/>
      <c r="BA149" s="422"/>
      <c r="BB149" s="422"/>
      <c r="BC149" s="422"/>
      <c r="BD149" s="422"/>
      <c r="BE149" s="423"/>
      <c r="BF149" s="144" t="s">
        <v>870</v>
      </c>
      <c r="BG149" s="159" t="s">
        <v>84</v>
      </c>
      <c r="BH149" s="150" t="s">
        <v>830</v>
      </c>
      <c r="BI149" s="150" t="s">
        <v>564</v>
      </c>
      <c r="BJ149" s="150" t="s">
        <v>178</v>
      </c>
      <c r="BK149" s="279">
        <v>758262.96</v>
      </c>
      <c r="BL149" s="280"/>
      <c r="BM149" s="280"/>
      <c r="BN149" s="280"/>
      <c r="BO149" s="280"/>
      <c r="BP149" s="280"/>
      <c r="BQ149" s="280"/>
      <c r="BR149" s="280"/>
      <c r="BS149" s="280"/>
      <c r="BT149" s="280"/>
      <c r="BU149" s="280"/>
      <c r="BV149" s="280"/>
      <c r="BW149" s="281"/>
      <c r="BX149" s="279">
        <v>0</v>
      </c>
      <c r="BY149" s="280"/>
      <c r="BZ149" s="280"/>
      <c r="CA149" s="280"/>
      <c r="CB149" s="280"/>
      <c r="CC149" s="280"/>
      <c r="CD149" s="280"/>
      <c r="CE149" s="280"/>
      <c r="CF149" s="280"/>
      <c r="CG149" s="280"/>
      <c r="CH149" s="280"/>
      <c r="CI149" s="280"/>
      <c r="CJ149" s="281"/>
      <c r="CK149" s="279">
        <v>0</v>
      </c>
      <c r="CL149" s="280"/>
      <c r="CM149" s="280"/>
      <c r="CN149" s="280"/>
      <c r="CO149" s="280"/>
      <c r="CP149" s="280"/>
      <c r="CQ149" s="280"/>
      <c r="CR149" s="280"/>
      <c r="CS149" s="280"/>
      <c r="CT149" s="280"/>
      <c r="CU149" s="280"/>
      <c r="CV149" s="280"/>
      <c r="CW149" s="281"/>
      <c r="CX149" s="269" t="s">
        <v>43</v>
      </c>
      <c r="CY149" s="269"/>
      <c r="CZ149" s="269"/>
      <c r="DA149" s="269"/>
      <c r="DB149" s="269"/>
      <c r="DC149" s="269"/>
      <c r="DD149" s="269"/>
      <c r="DE149" s="269"/>
      <c r="DF149" s="269"/>
      <c r="DG149" s="269"/>
      <c r="DH149" s="269"/>
      <c r="DI149" s="269"/>
      <c r="DJ149" s="270"/>
      <c r="DL149" s="225"/>
      <c r="DM149" s="224"/>
      <c r="DN149" s="225"/>
    </row>
    <row r="150" spans="1:118" ht="14.45" customHeight="1">
      <c r="A150" s="421" t="s">
        <v>784</v>
      </c>
      <c r="B150" s="422"/>
      <c r="C150" s="422"/>
      <c r="D150" s="422"/>
      <c r="E150" s="422"/>
      <c r="F150" s="422"/>
      <c r="G150" s="422"/>
      <c r="H150" s="422"/>
      <c r="I150" s="422"/>
      <c r="J150" s="422"/>
      <c r="K150" s="422"/>
      <c r="L150" s="422"/>
      <c r="M150" s="422"/>
      <c r="N150" s="422"/>
      <c r="O150" s="422"/>
      <c r="P150" s="422"/>
      <c r="Q150" s="422"/>
      <c r="R150" s="422"/>
      <c r="S150" s="422"/>
      <c r="T150" s="422"/>
      <c r="U150" s="422"/>
      <c r="V150" s="422"/>
      <c r="W150" s="422"/>
      <c r="X150" s="422"/>
      <c r="Y150" s="422"/>
      <c r="Z150" s="422"/>
      <c r="AA150" s="422"/>
      <c r="AB150" s="422"/>
      <c r="AC150" s="422"/>
      <c r="AD150" s="422"/>
      <c r="AE150" s="422"/>
      <c r="AF150" s="422"/>
      <c r="AG150" s="422"/>
      <c r="AH150" s="422"/>
      <c r="AI150" s="422"/>
      <c r="AJ150" s="422"/>
      <c r="AK150" s="422"/>
      <c r="AL150" s="422"/>
      <c r="AM150" s="422"/>
      <c r="AN150" s="422"/>
      <c r="AO150" s="422"/>
      <c r="AP150" s="422"/>
      <c r="AQ150" s="422"/>
      <c r="AR150" s="422"/>
      <c r="AS150" s="422"/>
      <c r="AT150" s="422"/>
      <c r="AU150" s="422"/>
      <c r="AV150" s="422"/>
      <c r="AW150" s="422"/>
      <c r="AX150" s="422"/>
      <c r="AY150" s="422"/>
      <c r="AZ150" s="422"/>
      <c r="BA150" s="422"/>
      <c r="BB150" s="422"/>
      <c r="BC150" s="422"/>
      <c r="BD150" s="422"/>
      <c r="BE150" s="423"/>
      <c r="BF150" s="144" t="s">
        <v>276</v>
      </c>
      <c r="BG150" s="159" t="s">
        <v>69</v>
      </c>
      <c r="BH150" s="150" t="s">
        <v>854</v>
      </c>
      <c r="BI150" s="150" t="s">
        <v>275</v>
      </c>
      <c r="BJ150" s="150" t="s">
        <v>176</v>
      </c>
      <c r="BK150" s="279">
        <v>3600000</v>
      </c>
      <c r="BL150" s="280"/>
      <c r="BM150" s="280"/>
      <c r="BN150" s="280"/>
      <c r="BO150" s="280"/>
      <c r="BP150" s="280"/>
      <c r="BQ150" s="280"/>
      <c r="BR150" s="280"/>
      <c r="BS150" s="280"/>
      <c r="BT150" s="280"/>
      <c r="BU150" s="280"/>
      <c r="BV150" s="280"/>
      <c r="BW150" s="281"/>
      <c r="BX150" s="279">
        <v>3603126</v>
      </c>
      <c r="BY150" s="280"/>
      <c r="BZ150" s="280"/>
      <c r="CA150" s="280"/>
      <c r="CB150" s="280"/>
      <c r="CC150" s="280"/>
      <c r="CD150" s="280"/>
      <c r="CE150" s="280"/>
      <c r="CF150" s="280"/>
      <c r="CG150" s="280"/>
      <c r="CH150" s="280"/>
      <c r="CI150" s="280"/>
      <c r="CJ150" s="281"/>
      <c r="CK150" s="279">
        <v>3603126</v>
      </c>
      <c r="CL150" s="280"/>
      <c r="CM150" s="280"/>
      <c r="CN150" s="280"/>
      <c r="CO150" s="280"/>
      <c r="CP150" s="280"/>
      <c r="CQ150" s="280"/>
      <c r="CR150" s="280"/>
      <c r="CS150" s="280"/>
      <c r="CT150" s="280"/>
      <c r="CU150" s="280"/>
      <c r="CV150" s="280"/>
      <c r="CW150" s="281"/>
      <c r="CX150" s="269" t="s">
        <v>43</v>
      </c>
      <c r="CY150" s="269"/>
      <c r="CZ150" s="269"/>
      <c r="DA150" s="269"/>
      <c r="DB150" s="269"/>
      <c r="DC150" s="269"/>
      <c r="DD150" s="269"/>
      <c r="DE150" s="269"/>
      <c r="DF150" s="269"/>
      <c r="DG150" s="269"/>
      <c r="DH150" s="269"/>
      <c r="DI150" s="269"/>
      <c r="DJ150" s="270"/>
      <c r="DL150" s="225"/>
      <c r="DM150" s="224"/>
      <c r="DN150" s="225"/>
    </row>
    <row r="151" spans="1:118" ht="14.45" customHeight="1">
      <c r="A151" s="421" t="s">
        <v>784</v>
      </c>
      <c r="B151" s="422"/>
      <c r="C151" s="422"/>
      <c r="D151" s="422"/>
      <c r="E151" s="422"/>
      <c r="F151" s="422"/>
      <c r="G151" s="422"/>
      <c r="H151" s="422"/>
      <c r="I151" s="422"/>
      <c r="J151" s="422"/>
      <c r="K151" s="422"/>
      <c r="L151" s="422"/>
      <c r="M151" s="422"/>
      <c r="N151" s="422"/>
      <c r="O151" s="422"/>
      <c r="P151" s="422"/>
      <c r="Q151" s="422"/>
      <c r="R151" s="422"/>
      <c r="S151" s="422"/>
      <c r="T151" s="422"/>
      <c r="U151" s="422"/>
      <c r="V151" s="422"/>
      <c r="W151" s="422"/>
      <c r="X151" s="422"/>
      <c r="Y151" s="422"/>
      <c r="Z151" s="422"/>
      <c r="AA151" s="422"/>
      <c r="AB151" s="422"/>
      <c r="AC151" s="422"/>
      <c r="AD151" s="422"/>
      <c r="AE151" s="422"/>
      <c r="AF151" s="422"/>
      <c r="AG151" s="422"/>
      <c r="AH151" s="422"/>
      <c r="AI151" s="422"/>
      <c r="AJ151" s="422"/>
      <c r="AK151" s="422"/>
      <c r="AL151" s="422"/>
      <c r="AM151" s="422"/>
      <c r="AN151" s="422"/>
      <c r="AO151" s="422"/>
      <c r="AP151" s="422"/>
      <c r="AQ151" s="422"/>
      <c r="AR151" s="422"/>
      <c r="AS151" s="422"/>
      <c r="AT151" s="422"/>
      <c r="AU151" s="422"/>
      <c r="AV151" s="422"/>
      <c r="AW151" s="422"/>
      <c r="AX151" s="422"/>
      <c r="AY151" s="422"/>
      <c r="AZ151" s="422"/>
      <c r="BA151" s="422"/>
      <c r="BB151" s="422"/>
      <c r="BC151" s="422"/>
      <c r="BD151" s="422"/>
      <c r="BE151" s="423"/>
      <c r="BF151" s="144" t="s">
        <v>277</v>
      </c>
      <c r="BG151" s="159" t="s">
        <v>71</v>
      </c>
      <c r="BH151" s="150" t="s">
        <v>854</v>
      </c>
      <c r="BI151" s="150" t="s">
        <v>275</v>
      </c>
      <c r="BJ151" s="150" t="s">
        <v>179</v>
      </c>
      <c r="BK151" s="279">
        <v>1087200</v>
      </c>
      <c r="BL151" s="280"/>
      <c r="BM151" s="280"/>
      <c r="BN151" s="280"/>
      <c r="BO151" s="280"/>
      <c r="BP151" s="280"/>
      <c r="BQ151" s="280"/>
      <c r="BR151" s="280"/>
      <c r="BS151" s="280"/>
      <c r="BT151" s="280"/>
      <c r="BU151" s="280"/>
      <c r="BV151" s="280"/>
      <c r="BW151" s="281"/>
      <c r="BX151" s="279">
        <v>1088144</v>
      </c>
      <c r="BY151" s="280"/>
      <c r="BZ151" s="280"/>
      <c r="CA151" s="280"/>
      <c r="CB151" s="280"/>
      <c r="CC151" s="280"/>
      <c r="CD151" s="280"/>
      <c r="CE151" s="280"/>
      <c r="CF151" s="280"/>
      <c r="CG151" s="280"/>
      <c r="CH151" s="280"/>
      <c r="CI151" s="280"/>
      <c r="CJ151" s="281"/>
      <c r="CK151" s="279">
        <v>1088144</v>
      </c>
      <c r="CL151" s="280"/>
      <c r="CM151" s="280"/>
      <c r="CN151" s="280"/>
      <c r="CO151" s="280"/>
      <c r="CP151" s="280"/>
      <c r="CQ151" s="280"/>
      <c r="CR151" s="280"/>
      <c r="CS151" s="280"/>
      <c r="CT151" s="280"/>
      <c r="CU151" s="280"/>
      <c r="CV151" s="280"/>
      <c r="CW151" s="281"/>
      <c r="CX151" s="269" t="s">
        <v>43</v>
      </c>
      <c r="CY151" s="269"/>
      <c r="CZ151" s="269"/>
      <c r="DA151" s="269"/>
      <c r="DB151" s="269"/>
      <c r="DC151" s="269"/>
      <c r="DD151" s="269"/>
      <c r="DE151" s="269"/>
      <c r="DF151" s="269"/>
      <c r="DG151" s="269"/>
      <c r="DH151" s="269"/>
      <c r="DI151" s="269"/>
      <c r="DJ151" s="270"/>
      <c r="DL151" s="225"/>
      <c r="DM151" s="224"/>
      <c r="DN151" s="225"/>
    </row>
    <row r="152" spans="1:118" ht="14.45" hidden="1" customHeight="1">
      <c r="A152" s="421" t="s">
        <v>784</v>
      </c>
      <c r="B152" s="422"/>
      <c r="C152" s="422"/>
      <c r="D152" s="422"/>
      <c r="E152" s="422"/>
      <c r="F152" s="422"/>
      <c r="G152" s="422"/>
      <c r="H152" s="422"/>
      <c r="I152" s="422"/>
      <c r="J152" s="422"/>
      <c r="K152" s="422"/>
      <c r="L152" s="422"/>
      <c r="M152" s="422"/>
      <c r="N152" s="422"/>
      <c r="O152" s="422"/>
      <c r="P152" s="422"/>
      <c r="Q152" s="422"/>
      <c r="R152" s="422"/>
      <c r="S152" s="422"/>
      <c r="T152" s="422"/>
      <c r="U152" s="422"/>
      <c r="V152" s="422"/>
      <c r="W152" s="422"/>
      <c r="X152" s="422"/>
      <c r="Y152" s="422"/>
      <c r="Z152" s="422"/>
      <c r="AA152" s="422"/>
      <c r="AB152" s="422"/>
      <c r="AC152" s="422"/>
      <c r="AD152" s="422"/>
      <c r="AE152" s="422"/>
      <c r="AF152" s="422"/>
      <c r="AG152" s="422"/>
      <c r="AH152" s="422"/>
      <c r="AI152" s="422"/>
      <c r="AJ152" s="422"/>
      <c r="AK152" s="422"/>
      <c r="AL152" s="422"/>
      <c r="AM152" s="422"/>
      <c r="AN152" s="422"/>
      <c r="AO152" s="422"/>
      <c r="AP152" s="422"/>
      <c r="AQ152" s="422"/>
      <c r="AR152" s="422"/>
      <c r="AS152" s="422"/>
      <c r="AT152" s="422"/>
      <c r="AU152" s="422"/>
      <c r="AV152" s="422"/>
      <c r="AW152" s="422"/>
      <c r="AX152" s="422"/>
      <c r="AY152" s="422"/>
      <c r="AZ152" s="422"/>
      <c r="BA152" s="422"/>
      <c r="BB152" s="422"/>
      <c r="BC152" s="422"/>
      <c r="BD152" s="422"/>
      <c r="BE152" s="423"/>
      <c r="BF152" s="144" t="s">
        <v>925</v>
      </c>
      <c r="BG152" s="159" t="s">
        <v>84</v>
      </c>
      <c r="BH152" s="150" t="s">
        <v>923</v>
      </c>
      <c r="BI152" s="150" t="s">
        <v>924</v>
      </c>
      <c r="BJ152" s="150" t="s">
        <v>178</v>
      </c>
      <c r="BK152" s="279"/>
      <c r="BL152" s="280"/>
      <c r="BM152" s="280"/>
      <c r="BN152" s="280"/>
      <c r="BO152" s="280"/>
      <c r="BP152" s="280"/>
      <c r="BQ152" s="280"/>
      <c r="BR152" s="280"/>
      <c r="BS152" s="280"/>
      <c r="BT152" s="280"/>
      <c r="BU152" s="280"/>
      <c r="BV152" s="280"/>
      <c r="BW152" s="281"/>
      <c r="BX152" s="279"/>
      <c r="BY152" s="280"/>
      <c r="BZ152" s="280"/>
      <c r="CA152" s="280"/>
      <c r="CB152" s="280"/>
      <c r="CC152" s="280"/>
      <c r="CD152" s="280"/>
      <c r="CE152" s="280"/>
      <c r="CF152" s="280"/>
      <c r="CG152" s="280"/>
      <c r="CH152" s="280"/>
      <c r="CI152" s="280"/>
      <c r="CJ152" s="281"/>
      <c r="CK152" s="279"/>
      <c r="CL152" s="280"/>
      <c r="CM152" s="280"/>
      <c r="CN152" s="280"/>
      <c r="CO152" s="280"/>
      <c r="CP152" s="280"/>
      <c r="CQ152" s="280"/>
      <c r="CR152" s="280"/>
      <c r="CS152" s="280"/>
      <c r="CT152" s="280"/>
      <c r="CU152" s="280"/>
      <c r="CV152" s="280"/>
      <c r="CW152" s="281"/>
      <c r="CX152" s="269" t="s">
        <v>43</v>
      </c>
      <c r="CY152" s="269"/>
      <c r="CZ152" s="269"/>
      <c r="DA152" s="269"/>
      <c r="DB152" s="269"/>
      <c r="DC152" s="269"/>
      <c r="DD152" s="269"/>
      <c r="DE152" s="269"/>
      <c r="DF152" s="269"/>
      <c r="DG152" s="269"/>
      <c r="DH152" s="269"/>
      <c r="DI152" s="269"/>
      <c r="DJ152" s="270"/>
      <c r="DL152" s="211"/>
      <c r="DM152" s="211"/>
      <c r="DN152" s="211"/>
    </row>
    <row r="153" spans="1:118" ht="14.45" customHeight="1">
      <c r="A153" s="421" t="s">
        <v>784</v>
      </c>
      <c r="B153" s="422"/>
      <c r="C153" s="422"/>
      <c r="D153" s="422"/>
      <c r="E153" s="422"/>
      <c r="F153" s="422"/>
      <c r="G153" s="422"/>
      <c r="H153" s="422"/>
      <c r="I153" s="422"/>
      <c r="J153" s="422"/>
      <c r="K153" s="422"/>
      <c r="L153" s="422"/>
      <c r="M153" s="422"/>
      <c r="N153" s="422"/>
      <c r="O153" s="422"/>
      <c r="P153" s="422"/>
      <c r="Q153" s="422"/>
      <c r="R153" s="422"/>
      <c r="S153" s="422"/>
      <c r="T153" s="422"/>
      <c r="U153" s="422"/>
      <c r="V153" s="422"/>
      <c r="W153" s="422"/>
      <c r="X153" s="422"/>
      <c r="Y153" s="422"/>
      <c r="Z153" s="422"/>
      <c r="AA153" s="422"/>
      <c r="AB153" s="422"/>
      <c r="AC153" s="422"/>
      <c r="AD153" s="422"/>
      <c r="AE153" s="422"/>
      <c r="AF153" s="422"/>
      <c r="AG153" s="422"/>
      <c r="AH153" s="422"/>
      <c r="AI153" s="422"/>
      <c r="AJ153" s="422"/>
      <c r="AK153" s="422"/>
      <c r="AL153" s="422"/>
      <c r="AM153" s="422"/>
      <c r="AN153" s="422"/>
      <c r="AO153" s="422"/>
      <c r="AP153" s="422"/>
      <c r="AQ153" s="422"/>
      <c r="AR153" s="422"/>
      <c r="AS153" s="422"/>
      <c r="AT153" s="422"/>
      <c r="AU153" s="422"/>
      <c r="AV153" s="422"/>
      <c r="AW153" s="422"/>
      <c r="AX153" s="422"/>
      <c r="AY153" s="422"/>
      <c r="AZ153" s="422"/>
      <c r="BA153" s="422"/>
      <c r="BB153" s="422"/>
      <c r="BC153" s="422"/>
      <c r="BD153" s="422"/>
      <c r="BE153" s="423"/>
      <c r="BF153" s="144" t="s">
        <v>930</v>
      </c>
      <c r="BG153" s="159" t="s">
        <v>926</v>
      </c>
      <c r="BH153" s="150" t="s">
        <v>774</v>
      </c>
      <c r="BI153" s="150" t="s">
        <v>561</v>
      </c>
      <c r="BJ153" s="150" t="s">
        <v>178</v>
      </c>
      <c r="BK153" s="279">
        <v>595700</v>
      </c>
      <c r="BL153" s="280"/>
      <c r="BM153" s="280"/>
      <c r="BN153" s="280"/>
      <c r="BO153" s="280"/>
      <c r="BP153" s="280"/>
      <c r="BQ153" s="280"/>
      <c r="BR153" s="280"/>
      <c r="BS153" s="280"/>
      <c r="BT153" s="280"/>
      <c r="BU153" s="280"/>
      <c r="BV153" s="280"/>
      <c r="BW153" s="281"/>
      <c r="BX153" s="279">
        <v>0</v>
      </c>
      <c r="BY153" s="280"/>
      <c r="BZ153" s="280"/>
      <c r="CA153" s="280"/>
      <c r="CB153" s="280"/>
      <c r="CC153" s="280"/>
      <c r="CD153" s="280"/>
      <c r="CE153" s="280"/>
      <c r="CF153" s="280"/>
      <c r="CG153" s="280"/>
      <c r="CH153" s="280"/>
      <c r="CI153" s="280"/>
      <c r="CJ153" s="281"/>
      <c r="CK153" s="279">
        <v>0</v>
      </c>
      <c r="CL153" s="280"/>
      <c r="CM153" s="280"/>
      <c r="CN153" s="280"/>
      <c r="CO153" s="280"/>
      <c r="CP153" s="280"/>
      <c r="CQ153" s="280"/>
      <c r="CR153" s="280"/>
      <c r="CS153" s="280"/>
      <c r="CT153" s="280"/>
      <c r="CU153" s="280"/>
      <c r="CV153" s="280"/>
      <c r="CW153" s="281"/>
      <c r="CX153" s="269" t="s">
        <v>43</v>
      </c>
      <c r="CY153" s="269"/>
      <c r="CZ153" s="269"/>
      <c r="DA153" s="269"/>
      <c r="DB153" s="269"/>
      <c r="DC153" s="269"/>
      <c r="DD153" s="269"/>
      <c r="DE153" s="269"/>
      <c r="DF153" s="269"/>
      <c r="DG153" s="269"/>
      <c r="DH153" s="269"/>
      <c r="DI153" s="269"/>
      <c r="DJ153" s="270"/>
      <c r="DL153" s="211">
        <f>BK132+BK133+BK134+BK135+BK136+BK138+BK147+BK148+BK149+BK153+BK157+BK158+BK159</f>
        <v>11167984.4</v>
      </c>
      <c r="DM153" s="211"/>
      <c r="DN153" s="211"/>
    </row>
    <row r="154" spans="1:118" ht="14.45" customHeight="1">
      <c r="A154" s="421" t="s">
        <v>784</v>
      </c>
      <c r="B154" s="422"/>
      <c r="C154" s="422"/>
      <c r="D154" s="422"/>
      <c r="E154" s="422"/>
      <c r="F154" s="422"/>
      <c r="G154" s="422"/>
      <c r="H154" s="422"/>
      <c r="I154" s="422"/>
      <c r="J154" s="422"/>
      <c r="K154" s="422"/>
      <c r="L154" s="422"/>
      <c r="M154" s="422"/>
      <c r="N154" s="422"/>
      <c r="O154" s="422"/>
      <c r="P154" s="422"/>
      <c r="Q154" s="422"/>
      <c r="R154" s="422"/>
      <c r="S154" s="422"/>
      <c r="T154" s="422"/>
      <c r="U154" s="422"/>
      <c r="V154" s="422"/>
      <c r="W154" s="422"/>
      <c r="X154" s="422"/>
      <c r="Y154" s="422"/>
      <c r="Z154" s="422"/>
      <c r="AA154" s="422"/>
      <c r="AB154" s="422"/>
      <c r="AC154" s="422"/>
      <c r="AD154" s="422"/>
      <c r="AE154" s="422"/>
      <c r="AF154" s="422"/>
      <c r="AG154" s="422"/>
      <c r="AH154" s="422"/>
      <c r="AI154" s="422"/>
      <c r="AJ154" s="422"/>
      <c r="AK154" s="422"/>
      <c r="AL154" s="422"/>
      <c r="AM154" s="422"/>
      <c r="AN154" s="422"/>
      <c r="AO154" s="422"/>
      <c r="AP154" s="422"/>
      <c r="AQ154" s="422"/>
      <c r="AR154" s="422"/>
      <c r="AS154" s="422"/>
      <c r="AT154" s="422"/>
      <c r="AU154" s="422"/>
      <c r="AV154" s="422"/>
      <c r="AW154" s="422"/>
      <c r="AX154" s="422"/>
      <c r="AY154" s="422"/>
      <c r="AZ154" s="422"/>
      <c r="BA154" s="422"/>
      <c r="BB154" s="422"/>
      <c r="BC154" s="422"/>
      <c r="BD154" s="422"/>
      <c r="BE154" s="423"/>
      <c r="BF154" s="144" t="s">
        <v>641</v>
      </c>
      <c r="BG154" s="159" t="s">
        <v>69</v>
      </c>
      <c r="BH154" s="150" t="s">
        <v>194</v>
      </c>
      <c r="BI154" s="150" t="s">
        <v>197</v>
      </c>
      <c r="BJ154" s="150" t="s">
        <v>176</v>
      </c>
      <c r="BK154" s="279">
        <v>528453.51</v>
      </c>
      <c r="BL154" s="280"/>
      <c r="BM154" s="280"/>
      <c r="BN154" s="280"/>
      <c r="BO154" s="280"/>
      <c r="BP154" s="280"/>
      <c r="BQ154" s="280"/>
      <c r="BR154" s="280"/>
      <c r="BS154" s="280"/>
      <c r="BT154" s="280"/>
      <c r="BU154" s="280"/>
      <c r="BV154" s="280"/>
      <c r="BW154" s="281"/>
      <c r="BX154" s="279">
        <v>520435.67</v>
      </c>
      <c r="BY154" s="280"/>
      <c r="BZ154" s="280"/>
      <c r="CA154" s="280"/>
      <c r="CB154" s="280"/>
      <c r="CC154" s="280"/>
      <c r="CD154" s="280"/>
      <c r="CE154" s="280"/>
      <c r="CF154" s="280"/>
      <c r="CG154" s="280"/>
      <c r="CH154" s="280"/>
      <c r="CI154" s="280"/>
      <c r="CJ154" s="281"/>
      <c r="CK154" s="279">
        <v>520435.67</v>
      </c>
      <c r="CL154" s="280"/>
      <c r="CM154" s="280"/>
      <c r="CN154" s="280"/>
      <c r="CO154" s="280"/>
      <c r="CP154" s="280"/>
      <c r="CQ154" s="280"/>
      <c r="CR154" s="280"/>
      <c r="CS154" s="280"/>
      <c r="CT154" s="280"/>
      <c r="CU154" s="280"/>
      <c r="CV154" s="280"/>
      <c r="CW154" s="281"/>
      <c r="CX154" s="269" t="s">
        <v>43</v>
      </c>
      <c r="CY154" s="269"/>
      <c r="CZ154" s="269"/>
      <c r="DA154" s="269"/>
      <c r="DB154" s="269"/>
      <c r="DC154" s="269"/>
      <c r="DD154" s="269"/>
      <c r="DE154" s="269"/>
      <c r="DF154" s="269"/>
      <c r="DG154" s="269"/>
      <c r="DH154" s="269"/>
      <c r="DI154" s="269"/>
      <c r="DJ154" s="270"/>
      <c r="DL154" s="211"/>
      <c r="DM154" s="211"/>
      <c r="DN154" s="211"/>
    </row>
    <row r="155" spans="1:118" ht="14.45" customHeight="1">
      <c r="A155" s="421" t="s">
        <v>784</v>
      </c>
      <c r="B155" s="422"/>
      <c r="C155" s="422"/>
      <c r="D155" s="422"/>
      <c r="E155" s="422"/>
      <c r="F155" s="422"/>
      <c r="G155" s="422"/>
      <c r="H155" s="422"/>
      <c r="I155" s="422"/>
      <c r="J155" s="422"/>
      <c r="K155" s="422"/>
      <c r="L155" s="422"/>
      <c r="M155" s="422"/>
      <c r="N155" s="422"/>
      <c r="O155" s="422"/>
      <c r="P155" s="422"/>
      <c r="Q155" s="422"/>
      <c r="R155" s="422"/>
      <c r="S155" s="422"/>
      <c r="T155" s="422"/>
      <c r="U155" s="422"/>
      <c r="V155" s="422"/>
      <c r="W155" s="422"/>
      <c r="X155" s="422"/>
      <c r="Y155" s="422"/>
      <c r="Z155" s="422"/>
      <c r="AA155" s="422"/>
      <c r="AB155" s="422"/>
      <c r="AC155" s="422"/>
      <c r="AD155" s="422"/>
      <c r="AE155" s="422"/>
      <c r="AF155" s="422"/>
      <c r="AG155" s="422"/>
      <c r="AH155" s="422"/>
      <c r="AI155" s="422"/>
      <c r="AJ155" s="422"/>
      <c r="AK155" s="422"/>
      <c r="AL155" s="422"/>
      <c r="AM155" s="422"/>
      <c r="AN155" s="422"/>
      <c r="AO155" s="422"/>
      <c r="AP155" s="422"/>
      <c r="AQ155" s="422"/>
      <c r="AR155" s="422"/>
      <c r="AS155" s="422"/>
      <c r="AT155" s="422"/>
      <c r="AU155" s="422"/>
      <c r="AV155" s="422"/>
      <c r="AW155" s="422"/>
      <c r="AX155" s="422"/>
      <c r="AY155" s="422"/>
      <c r="AZ155" s="422"/>
      <c r="BA155" s="422"/>
      <c r="BB155" s="422"/>
      <c r="BC155" s="422"/>
      <c r="BD155" s="422"/>
      <c r="BE155" s="423"/>
      <c r="BF155" s="144" t="s">
        <v>642</v>
      </c>
      <c r="BG155" s="159" t="s">
        <v>71</v>
      </c>
      <c r="BH155" s="150" t="s">
        <v>194</v>
      </c>
      <c r="BI155" s="150" t="s">
        <v>197</v>
      </c>
      <c r="BJ155" s="150" t="s">
        <v>179</v>
      </c>
      <c r="BK155" s="279">
        <v>132070.85</v>
      </c>
      <c r="BL155" s="280"/>
      <c r="BM155" s="280"/>
      <c r="BN155" s="280"/>
      <c r="BO155" s="280"/>
      <c r="BP155" s="280"/>
      <c r="BQ155" s="280"/>
      <c r="BR155" s="280"/>
      <c r="BS155" s="280"/>
      <c r="BT155" s="280"/>
      <c r="BU155" s="280"/>
      <c r="BV155" s="280"/>
      <c r="BW155" s="281"/>
      <c r="BX155" s="279">
        <v>130067.09</v>
      </c>
      <c r="BY155" s="280"/>
      <c r="BZ155" s="280"/>
      <c r="CA155" s="280"/>
      <c r="CB155" s="280"/>
      <c r="CC155" s="280"/>
      <c r="CD155" s="280"/>
      <c r="CE155" s="280"/>
      <c r="CF155" s="280"/>
      <c r="CG155" s="280"/>
      <c r="CH155" s="280"/>
      <c r="CI155" s="280"/>
      <c r="CJ155" s="281"/>
      <c r="CK155" s="279">
        <v>130067.09</v>
      </c>
      <c r="CL155" s="280"/>
      <c r="CM155" s="280"/>
      <c r="CN155" s="280"/>
      <c r="CO155" s="280"/>
      <c r="CP155" s="280"/>
      <c r="CQ155" s="280"/>
      <c r="CR155" s="280"/>
      <c r="CS155" s="280"/>
      <c r="CT155" s="280"/>
      <c r="CU155" s="280"/>
      <c r="CV155" s="280"/>
      <c r="CW155" s="281"/>
      <c r="CX155" s="269" t="s">
        <v>43</v>
      </c>
      <c r="CY155" s="269"/>
      <c r="CZ155" s="269"/>
      <c r="DA155" s="269"/>
      <c r="DB155" s="269"/>
      <c r="DC155" s="269"/>
      <c r="DD155" s="269"/>
      <c r="DE155" s="269"/>
      <c r="DF155" s="269"/>
      <c r="DG155" s="269"/>
      <c r="DH155" s="269"/>
      <c r="DI155" s="269"/>
      <c r="DJ155" s="270"/>
      <c r="DL155" s="211"/>
      <c r="DM155" s="211"/>
      <c r="DN155" s="211"/>
    </row>
    <row r="156" spans="1:118" ht="14.45" customHeight="1">
      <c r="A156" s="421" t="s">
        <v>784</v>
      </c>
      <c r="B156" s="422"/>
      <c r="C156" s="422"/>
      <c r="D156" s="422"/>
      <c r="E156" s="422"/>
      <c r="F156" s="422"/>
      <c r="G156" s="422"/>
      <c r="H156" s="422"/>
      <c r="I156" s="422"/>
      <c r="J156" s="422"/>
      <c r="K156" s="422"/>
      <c r="L156" s="422"/>
      <c r="M156" s="422"/>
      <c r="N156" s="422"/>
      <c r="O156" s="422"/>
      <c r="P156" s="422"/>
      <c r="Q156" s="422"/>
      <c r="R156" s="422"/>
      <c r="S156" s="422"/>
      <c r="T156" s="422"/>
      <c r="U156" s="422"/>
      <c r="V156" s="422"/>
      <c r="W156" s="422"/>
      <c r="X156" s="422"/>
      <c r="Y156" s="422"/>
      <c r="Z156" s="422"/>
      <c r="AA156" s="422"/>
      <c r="AB156" s="422"/>
      <c r="AC156" s="422"/>
      <c r="AD156" s="422"/>
      <c r="AE156" s="422"/>
      <c r="AF156" s="422"/>
      <c r="AG156" s="422"/>
      <c r="AH156" s="422"/>
      <c r="AI156" s="422"/>
      <c r="AJ156" s="422"/>
      <c r="AK156" s="422"/>
      <c r="AL156" s="422"/>
      <c r="AM156" s="422"/>
      <c r="AN156" s="422"/>
      <c r="AO156" s="422"/>
      <c r="AP156" s="422"/>
      <c r="AQ156" s="422"/>
      <c r="AR156" s="422"/>
      <c r="AS156" s="422"/>
      <c r="AT156" s="422"/>
      <c r="AU156" s="422"/>
      <c r="AV156" s="422"/>
      <c r="AW156" s="422"/>
      <c r="AX156" s="422"/>
      <c r="AY156" s="422"/>
      <c r="AZ156" s="422"/>
      <c r="BA156" s="422"/>
      <c r="BB156" s="422"/>
      <c r="BC156" s="422"/>
      <c r="BD156" s="422"/>
      <c r="BE156" s="423"/>
      <c r="BF156" s="144" t="s">
        <v>643</v>
      </c>
      <c r="BG156" s="159" t="s">
        <v>71</v>
      </c>
      <c r="BH156" s="150" t="s">
        <v>194</v>
      </c>
      <c r="BI156" s="150" t="s">
        <v>196</v>
      </c>
      <c r="BJ156" s="150" t="s">
        <v>179</v>
      </c>
      <c r="BK156" s="279">
        <v>27522.11</v>
      </c>
      <c r="BL156" s="280"/>
      <c r="BM156" s="280"/>
      <c r="BN156" s="280"/>
      <c r="BO156" s="280"/>
      <c r="BP156" s="280"/>
      <c r="BQ156" s="280"/>
      <c r="BR156" s="280"/>
      <c r="BS156" s="280"/>
      <c r="BT156" s="280"/>
      <c r="BU156" s="280"/>
      <c r="BV156" s="280"/>
      <c r="BW156" s="281"/>
      <c r="BX156" s="279">
        <v>27104.48</v>
      </c>
      <c r="BY156" s="280"/>
      <c r="BZ156" s="280"/>
      <c r="CA156" s="280"/>
      <c r="CB156" s="280"/>
      <c r="CC156" s="280"/>
      <c r="CD156" s="280"/>
      <c r="CE156" s="280"/>
      <c r="CF156" s="280"/>
      <c r="CG156" s="280"/>
      <c r="CH156" s="280"/>
      <c r="CI156" s="280"/>
      <c r="CJ156" s="281"/>
      <c r="CK156" s="279">
        <v>27104.48</v>
      </c>
      <c r="CL156" s="280"/>
      <c r="CM156" s="280"/>
      <c r="CN156" s="280"/>
      <c r="CO156" s="280"/>
      <c r="CP156" s="280"/>
      <c r="CQ156" s="280"/>
      <c r="CR156" s="280"/>
      <c r="CS156" s="280"/>
      <c r="CT156" s="280"/>
      <c r="CU156" s="280"/>
      <c r="CV156" s="280"/>
      <c r="CW156" s="281"/>
      <c r="CX156" s="269" t="s">
        <v>43</v>
      </c>
      <c r="CY156" s="269"/>
      <c r="CZ156" s="269"/>
      <c r="DA156" s="269"/>
      <c r="DB156" s="269"/>
      <c r="DC156" s="269"/>
      <c r="DD156" s="269"/>
      <c r="DE156" s="269"/>
      <c r="DF156" s="269"/>
      <c r="DG156" s="269"/>
      <c r="DH156" s="269"/>
      <c r="DI156" s="269"/>
      <c r="DJ156" s="270"/>
      <c r="DL156" s="211"/>
      <c r="DM156" s="211"/>
      <c r="DN156" s="211"/>
    </row>
    <row r="157" spans="1:118" ht="14.45" customHeight="1">
      <c r="A157" s="421" t="s">
        <v>784</v>
      </c>
      <c r="B157" s="422"/>
      <c r="C157" s="422"/>
      <c r="D157" s="422"/>
      <c r="E157" s="422"/>
      <c r="F157" s="422"/>
      <c r="G157" s="422"/>
      <c r="H157" s="422"/>
      <c r="I157" s="422"/>
      <c r="J157" s="422"/>
      <c r="K157" s="422"/>
      <c r="L157" s="422"/>
      <c r="M157" s="422"/>
      <c r="N157" s="422"/>
      <c r="O157" s="422"/>
      <c r="P157" s="422"/>
      <c r="Q157" s="422"/>
      <c r="R157" s="422"/>
      <c r="S157" s="422"/>
      <c r="T157" s="422"/>
      <c r="U157" s="422"/>
      <c r="V157" s="422"/>
      <c r="W157" s="422"/>
      <c r="X157" s="422"/>
      <c r="Y157" s="422"/>
      <c r="Z157" s="422"/>
      <c r="AA157" s="422"/>
      <c r="AB157" s="422"/>
      <c r="AC157" s="422"/>
      <c r="AD157" s="422"/>
      <c r="AE157" s="422"/>
      <c r="AF157" s="422"/>
      <c r="AG157" s="422"/>
      <c r="AH157" s="422"/>
      <c r="AI157" s="422"/>
      <c r="AJ157" s="422"/>
      <c r="AK157" s="422"/>
      <c r="AL157" s="422"/>
      <c r="AM157" s="422"/>
      <c r="AN157" s="422"/>
      <c r="AO157" s="422"/>
      <c r="AP157" s="422"/>
      <c r="AQ157" s="422"/>
      <c r="AR157" s="422"/>
      <c r="AS157" s="422"/>
      <c r="AT157" s="422"/>
      <c r="AU157" s="422"/>
      <c r="AV157" s="422"/>
      <c r="AW157" s="422"/>
      <c r="AX157" s="422"/>
      <c r="AY157" s="422"/>
      <c r="AZ157" s="422"/>
      <c r="BA157" s="422"/>
      <c r="BB157" s="422"/>
      <c r="BC157" s="422"/>
      <c r="BD157" s="422"/>
      <c r="BE157" s="423"/>
      <c r="BF157" s="144" t="s">
        <v>278</v>
      </c>
      <c r="BG157" s="159" t="s">
        <v>84</v>
      </c>
      <c r="BH157" s="150" t="s">
        <v>331</v>
      </c>
      <c r="BI157" s="150" t="s">
        <v>339</v>
      </c>
      <c r="BJ157" s="150" t="s">
        <v>182</v>
      </c>
      <c r="BK157" s="279">
        <v>1521377.05</v>
      </c>
      <c r="BL157" s="280"/>
      <c r="BM157" s="280"/>
      <c r="BN157" s="280"/>
      <c r="BO157" s="280"/>
      <c r="BP157" s="280"/>
      <c r="BQ157" s="280"/>
      <c r="BR157" s="280"/>
      <c r="BS157" s="280"/>
      <c r="BT157" s="280"/>
      <c r="BU157" s="280"/>
      <c r="BV157" s="280"/>
      <c r="BW157" s="281"/>
      <c r="BX157" s="279">
        <v>0</v>
      </c>
      <c r="BY157" s="280"/>
      <c r="BZ157" s="280"/>
      <c r="CA157" s="280"/>
      <c r="CB157" s="280"/>
      <c r="CC157" s="280"/>
      <c r="CD157" s="280"/>
      <c r="CE157" s="280"/>
      <c r="CF157" s="280"/>
      <c r="CG157" s="280"/>
      <c r="CH157" s="280"/>
      <c r="CI157" s="280"/>
      <c r="CJ157" s="281"/>
      <c r="CK157" s="279">
        <v>0</v>
      </c>
      <c r="CL157" s="280"/>
      <c r="CM157" s="280"/>
      <c r="CN157" s="280"/>
      <c r="CO157" s="280"/>
      <c r="CP157" s="280"/>
      <c r="CQ157" s="280"/>
      <c r="CR157" s="280"/>
      <c r="CS157" s="280"/>
      <c r="CT157" s="280"/>
      <c r="CU157" s="280"/>
      <c r="CV157" s="280"/>
      <c r="CW157" s="281"/>
      <c r="CX157" s="269" t="s">
        <v>43</v>
      </c>
      <c r="CY157" s="269"/>
      <c r="CZ157" s="269"/>
      <c r="DA157" s="269"/>
      <c r="DB157" s="269"/>
      <c r="DC157" s="269"/>
      <c r="DD157" s="269"/>
      <c r="DE157" s="269"/>
      <c r="DF157" s="269"/>
      <c r="DG157" s="269"/>
      <c r="DH157" s="269"/>
      <c r="DI157" s="269"/>
      <c r="DJ157" s="270"/>
      <c r="DL157" s="211"/>
      <c r="DM157" s="211"/>
      <c r="DN157" s="211"/>
    </row>
    <row r="158" spans="1:118" ht="14.45" customHeight="1">
      <c r="A158" s="421" t="s">
        <v>784</v>
      </c>
      <c r="B158" s="422"/>
      <c r="C158" s="422"/>
      <c r="D158" s="422"/>
      <c r="E158" s="422"/>
      <c r="F158" s="422"/>
      <c r="G158" s="422"/>
      <c r="H158" s="422"/>
      <c r="I158" s="422"/>
      <c r="J158" s="422"/>
      <c r="K158" s="422"/>
      <c r="L158" s="422"/>
      <c r="M158" s="422"/>
      <c r="N158" s="422"/>
      <c r="O158" s="422"/>
      <c r="P158" s="422"/>
      <c r="Q158" s="422"/>
      <c r="R158" s="422"/>
      <c r="S158" s="422"/>
      <c r="T158" s="422"/>
      <c r="U158" s="422"/>
      <c r="V158" s="422"/>
      <c r="W158" s="422"/>
      <c r="X158" s="422"/>
      <c r="Y158" s="422"/>
      <c r="Z158" s="422"/>
      <c r="AA158" s="422"/>
      <c r="AB158" s="422"/>
      <c r="AC158" s="422"/>
      <c r="AD158" s="422"/>
      <c r="AE158" s="422"/>
      <c r="AF158" s="422"/>
      <c r="AG158" s="422"/>
      <c r="AH158" s="422"/>
      <c r="AI158" s="422"/>
      <c r="AJ158" s="422"/>
      <c r="AK158" s="422"/>
      <c r="AL158" s="422"/>
      <c r="AM158" s="422"/>
      <c r="AN158" s="422"/>
      <c r="AO158" s="422"/>
      <c r="AP158" s="422"/>
      <c r="AQ158" s="422"/>
      <c r="AR158" s="422"/>
      <c r="AS158" s="422"/>
      <c r="AT158" s="422"/>
      <c r="AU158" s="422"/>
      <c r="AV158" s="422"/>
      <c r="AW158" s="422"/>
      <c r="AX158" s="422"/>
      <c r="AY158" s="422"/>
      <c r="AZ158" s="422"/>
      <c r="BA158" s="422"/>
      <c r="BB158" s="422"/>
      <c r="BC158" s="422"/>
      <c r="BD158" s="422"/>
      <c r="BE158" s="423"/>
      <c r="BF158" s="144" t="s">
        <v>279</v>
      </c>
      <c r="BG158" s="159" t="s">
        <v>84</v>
      </c>
      <c r="BH158" s="150" t="s">
        <v>331</v>
      </c>
      <c r="BI158" s="150" t="s">
        <v>340</v>
      </c>
      <c r="BJ158" s="150" t="s">
        <v>182</v>
      </c>
      <c r="BK158" s="279">
        <v>111607.35</v>
      </c>
      <c r="BL158" s="280"/>
      <c r="BM158" s="280"/>
      <c r="BN158" s="280"/>
      <c r="BO158" s="280"/>
      <c r="BP158" s="280"/>
      <c r="BQ158" s="280"/>
      <c r="BR158" s="280"/>
      <c r="BS158" s="280"/>
      <c r="BT158" s="280"/>
      <c r="BU158" s="280"/>
      <c r="BV158" s="280"/>
      <c r="BW158" s="281"/>
      <c r="BX158" s="279">
        <v>0</v>
      </c>
      <c r="BY158" s="280"/>
      <c r="BZ158" s="280"/>
      <c r="CA158" s="280"/>
      <c r="CB158" s="280"/>
      <c r="CC158" s="280"/>
      <c r="CD158" s="280"/>
      <c r="CE158" s="280"/>
      <c r="CF158" s="280"/>
      <c r="CG158" s="280"/>
      <c r="CH158" s="280"/>
      <c r="CI158" s="280"/>
      <c r="CJ158" s="281"/>
      <c r="CK158" s="279">
        <v>0</v>
      </c>
      <c r="CL158" s="280"/>
      <c r="CM158" s="280"/>
      <c r="CN158" s="280"/>
      <c r="CO158" s="280"/>
      <c r="CP158" s="280"/>
      <c r="CQ158" s="280"/>
      <c r="CR158" s="280"/>
      <c r="CS158" s="280"/>
      <c r="CT158" s="280"/>
      <c r="CU158" s="280"/>
      <c r="CV158" s="280"/>
      <c r="CW158" s="281"/>
      <c r="CX158" s="269" t="s">
        <v>43</v>
      </c>
      <c r="CY158" s="269"/>
      <c r="CZ158" s="269"/>
      <c r="DA158" s="269"/>
      <c r="DB158" s="269"/>
      <c r="DC158" s="269"/>
      <c r="DD158" s="269"/>
      <c r="DE158" s="269"/>
      <c r="DF158" s="269"/>
      <c r="DG158" s="269"/>
      <c r="DH158" s="269"/>
      <c r="DI158" s="269"/>
      <c r="DJ158" s="270"/>
      <c r="DL158" s="211"/>
      <c r="DM158" s="211"/>
      <c r="DN158" s="211"/>
    </row>
    <row r="159" spans="1:118" ht="14.45" customHeight="1">
      <c r="A159" s="421" t="s">
        <v>784</v>
      </c>
      <c r="B159" s="422"/>
      <c r="C159" s="422"/>
      <c r="D159" s="422"/>
      <c r="E159" s="422"/>
      <c r="F159" s="422"/>
      <c r="G159" s="422"/>
      <c r="H159" s="422"/>
      <c r="I159" s="422"/>
      <c r="J159" s="422"/>
      <c r="K159" s="422"/>
      <c r="L159" s="422"/>
      <c r="M159" s="422"/>
      <c r="N159" s="422"/>
      <c r="O159" s="422"/>
      <c r="P159" s="422"/>
      <c r="Q159" s="422"/>
      <c r="R159" s="422"/>
      <c r="S159" s="422"/>
      <c r="T159" s="422"/>
      <c r="U159" s="422"/>
      <c r="V159" s="422"/>
      <c r="W159" s="422"/>
      <c r="X159" s="422"/>
      <c r="Y159" s="422"/>
      <c r="Z159" s="422"/>
      <c r="AA159" s="422"/>
      <c r="AB159" s="422"/>
      <c r="AC159" s="422"/>
      <c r="AD159" s="422"/>
      <c r="AE159" s="422"/>
      <c r="AF159" s="422"/>
      <c r="AG159" s="422"/>
      <c r="AH159" s="422"/>
      <c r="AI159" s="422"/>
      <c r="AJ159" s="422"/>
      <c r="AK159" s="422"/>
      <c r="AL159" s="422"/>
      <c r="AM159" s="422"/>
      <c r="AN159" s="422"/>
      <c r="AO159" s="422"/>
      <c r="AP159" s="422"/>
      <c r="AQ159" s="422"/>
      <c r="AR159" s="422"/>
      <c r="AS159" s="422"/>
      <c r="AT159" s="422"/>
      <c r="AU159" s="422"/>
      <c r="AV159" s="422"/>
      <c r="AW159" s="422"/>
      <c r="AX159" s="422"/>
      <c r="AY159" s="422"/>
      <c r="AZ159" s="422"/>
      <c r="BA159" s="422"/>
      <c r="BB159" s="422"/>
      <c r="BC159" s="422"/>
      <c r="BD159" s="422"/>
      <c r="BE159" s="423"/>
      <c r="BF159" s="144" t="s">
        <v>280</v>
      </c>
      <c r="BG159" s="159" t="s">
        <v>84</v>
      </c>
      <c r="BH159" s="150" t="s">
        <v>331</v>
      </c>
      <c r="BI159" s="150" t="s">
        <v>341</v>
      </c>
      <c r="BJ159" s="150" t="s">
        <v>182</v>
      </c>
      <c r="BK159" s="279">
        <v>200000</v>
      </c>
      <c r="BL159" s="280"/>
      <c r="BM159" s="280"/>
      <c r="BN159" s="280"/>
      <c r="BO159" s="280"/>
      <c r="BP159" s="280"/>
      <c r="BQ159" s="280"/>
      <c r="BR159" s="280"/>
      <c r="BS159" s="280"/>
      <c r="BT159" s="280"/>
      <c r="BU159" s="280"/>
      <c r="BV159" s="280"/>
      <c r="BW159" s="281"/>
      <c r="BX159" s="279">
        <v>0</v>
      </c>
      <c r="BY159" s="280"/>
      <c r="BZ159" s="280"/>
      <c r="CA159" s="280"/>
      <c r="CB159" s="280"/>
      <c r="CC159" s="280"/>
      <c r="CD159" s="280"/>
      <c r="CE159" s="280"/>
      <c r="CF159" s="280"/>
      <c r="CG159" s="280"/>
      <c r="CH159" s="280"/>
      <c r="CI159" s="280"/>
      <c r="CJ159" s="281"/>
      <c r="CK159" s="279">
        <v>0</v>
      </c>
      <c r="CL159" s="280"/>
      <c r="CM159" s="280"/>
      <c r="CN159" s="280"/>
      <c r="CO159" s="280"/>
      <c r="CP159" s="280"/>
      <c r="CQ159" s="280"/>
      <c r="CR159" s="280"/>
      <c r="CS159" s="280"/>
      <c r="CT159" s="280"/>
      <c r="CU159" s="280"/>
      <c r="CV159" s="280"/>
      <c r="CW159" s="281"/>
      <c r="CX159" s="269" t="s">
        <v>43</v>
      </c>
      <c r="CY159" s="269"/>
      <c r="CZ159" s="269"/>
      <c r="DA159" s="269"/>
      <c r="DB159" s="269"/>
      <c r="DC159" s="269"/>
      <c r="DD159" s="269"/>
      <c r="DE159" s="269"/>
      <c r="DF159" s="269"/>
      <c r="DG159" s="269"/>
      <c r="DH159" s="269"/>
      <c r="DI159" s="269"/>
      <c r="DJ159" s="270"/>
      <c r="DL159" s="211"/>
      <c r="DM159" s="211"/>
      <c r="DN159" s="211"/>
    </row>
    <row r="160" spans="1:118" ht="14.45" customHeight="1">
      <c r="A160" s="418" t="s">
        <v>232</v>
      </c>
      <c r="B160" s="419"/>
      <c r="C160" s="419"/>
      <c r="D160" s="419"/>
      <c r="E160" s="419"/>
      <c r="F160" s="419"/>
      <c r="G160" s="419"/>
      <c r="H160" s="419"/>
      <c r="I160" s="419"/>
      <c r="J160" s="419"/>
      <c r="K160" s="419"/>
      <c r="L160" s="419"/>
      <c r="M160" s="419"/>
      <c r="N160" s="419"/>
      <c r="O160" s="419"/>
      <c r="P160" s="419"/>
      <c r="Q160" s="419"/>
      <c r="R160" s="419"/>
      <c r="S160" s="419"/>
      <c r="T160" s="419"/>
      <c r="U160" s="419"/>
      <c r="V160" s="419"/>
      <c r="W160" s="419"/>
      <c r="X160" s="419"/>
      <c r="Y160" s="419"/>
      <c r="Z160" s="419"/>
      <c r="AA160" s="419"/>
      <c r="AB160" s="419"/>
      <c r="AC160" s="419"/>
      <c r="AD160" s="419"/>
      <c r="AE160" s="419"/>
      <c r="AF160" s="419"/>
      <c r="AG160" s="419"/>
      <c r="AH160" s="419"/>
      <c r="AI160" s="419"/>
      <c r="AJ160" s="419"/>
      <c r="AK160" s="419"/>
      <c r="AL160" s="419"/>
      <c r="AM160" s="419"/>
      <c r="AN160" s="419"/>
      <c r="AO160" s="419"/>
      <c r="AP160" s="419"/>
      <c r="AQ160" s="419"/>
      <c r="AR160" s="419"/>
      <c r="AS160" s="419"/>
      <c r="AT160" s="419"/>
      <c r="AU160" s="419"/>
      <c r="AV160" s="419"/>
      <c r="AW160" s="419"/>
      <c r="AX160" s="419"/>
      <c r="AY160" s="419"/>
      <c r="AZ160" s="419"/>
      <c r="BA160" s="419"/>
      <c r="BB160" s="419"/>
      <c r="BC160" s="419"/>
      <c r="BD160" s="419"/>
      <c r="BE160" s="420"/>
      <c r="BF160" s="147" t="s">
        <v>79</v>
      </c>
      <c r="BG160" s="161" t="s">
        <v>43</v>
      </c>
      <c r="BH160" s="154"/>
      <c r="BI160" s="148"/>
      <c r="BJ160" s="154" t="s">
        <v>43</v>
      </c>
      <c r="BK160" s="268">
        <f>SUM(BK161:BW166)</f>
        <v>160000</v>
      </c>
      <c r="BL160" s="268"/>
      <c r="BM160" s="268"/>
      <c r="BN160" s="268"/>
      <c r="BO160" s="268"/>
      <c r="BP160" s="268"/>
      <c r="BQ160" s="268"/>
      <c r="BR160" s="268"/>
      <c r="BS160" s="268"/>
      <c r="BT160" s="268"/>
      <c r="BU160" s="268"/>
      <c r="BV160" s="268"/>
      <c r="BW160" s="268"/>
      <c r="BX160" s="268">
        <f>SUM(BX161:CJ166)</f>
        <v>160000</v>
      </c>
      <c r="BY160" s="268"/>
      <c r="BZ160" s="268"/>
      <c r="CA160" s="268"/>
      <c r="CB160" s="268"/>
      <c r="CC160" s="268"/>
      <c r="CD160" s="268"/>
      <c r="CE160" s="268"/>
      <c r="CF160" s="268"/>
      <c r="CG160" s="268"/>
      <c r="CH160" s="268"/>
      <c r="CI160" s="268"/>
      <c r="CJ160" s="268"/>
      <c r="CK160" s="268">
        <f>SUM(CK161:CW166)</f>
        <v>160000</v>
      </c>
      <c r="CL160" s="268"/>
      <c r="CM160" s="268"/>
      <c r="CN160" s="268"/>
      <c r="CO160" s="268"/>
      <c r="CP160" s="268"/>
      <c r="CQ160" s="268"/>
      <c r="CR160" s="268"/>
      <c r="CS160" s="268"/>
      <c r="CT160" s="268"/>
      <c r="CU160" s="268"/>
      <c r="CV160" s="268"/>
      <c r="CW160" s="268"/>
      <c r="CX160" s="413" t="s">
        <v>43</v>
      </c>
      <c r="CY160" s="413"/>
      <c r="CZ160" s="413"/>
      <c r="DA160" s="413"/>
      <c r="DB160" s="413"/>
      <c r="DC160" s="413"/>
      <c r="DD160" s="413"/>
      <c r="DE160" s="413"/>
      <c r="DF160" s="413"/>
      <c r="DG160" s="413"/>
      <c r="DH160" s="413"/>
      <c r="DI160" s="413"/>
      <c r="DJ160" s="414"/>
      <c r="DL160" s="225"/>
      <c r="DM160" s="224"/>
      <c r="DN160" s="225"/>
    </row>
    <row r="161" spans="1:118" ht="14.45" customHeight="1">
      <c r="A161" s="265" t="s">
        <v>232</v>
      </c>
      <c r="B161" s="266"/>
      <c r="C161" s="266"/>
      <c r="D161" s="266"/>
      <c r="E161" s="266"/>
      <c r="F161" s="266"/>
      <c r="G161" s="266"/>
      <c r="H161" s="266"/>
      <c r="I161" s="266"/>
      <c r="J161" s="266"/>
      <c r="K161" s="266"/>
      <c r="L161" s="266"/>
      <c r="M161" s="266"/>
      <c r="N161" s="266"/>
      <c r="O161" s="266"/>
      <c r="P161" s="266"/>
      <c r="Q161" s="266"/>
      <c r="R161" s="266"/>
      <c r="S161" s="266"/>
      <c r="T161" s="266"/>
      <c r="U161" s="266"/>
      <c r="V161" s="266"/>
      <c r="W161" s="266"/>
      <c r="X161" s="266"/>
      <c r="Y161" s="266"/>
      <c r="Z161" s="266"/>
      <c r="AA161" s="266"/>
      <c r="AB161" s="266"/>
      <c r="AC161" s="266"/>
      <c r="AD161" s="266"/>
      <c r="AE161" s="266"/>
      <c r="AF161" s="266"/>
      <c r="AG161" s="266"/>
      <c r="AH161" s="266"/>
      <c r="AI161" s="266"/>
      <c r="AJ161" s="266"/>
      <c r="AK161" s="266"/>
      <c r="AL161" s="266"/>
      <c r="AM161" s="266"/>
      <c r="AN161" s="266"/>
      <c r="AO161" s="266"/>
      <c r="AP161" s="266"/>
      <c r="AQ161" s="266"/>
      <c r="AR161" s="266"/>
      <c r="AS161" s="266"/>
      <c r="AT161" s="266"/>
      <c r="AU161" s="266"/>
      <c r="AV161" s="266"/>
      <c r="AW161" s="266"/>
      <c r="AX161" s="266"/>
      <c r="AY161" s="266"/>
      <c r="AZ161" s="266"/>
      <c r="BA161" s="266"/>
      <c r="BB161" s="266"/>
      <c r="BC161" s="266"/>
      <c r="BD161" s="266"/>
      <c r="BE161" s="267"/>
      <c r="BF161" s="144" t="s">
        <v>80</v>
      </c>
      <c r="BG161" s="159" t="s">
        <v>69</v>
      </c>
      <c r="BH161" s="150" t="s">
        <v>685</v>
      </c>
      <c r="BI161" s="145" t="s">
        <v>261</v>
      </c>
      <c r="BJ161" s="150" t="s">
        <v>176</v>
      </c>
      <c r="BK161" s="260">
        <v>75000</v>
      </c>
      <c r="BL161" s="260"/>
      <c r="BM161" s="260"/>
      <c r="BN161" s="260"/>
      <c r="BO161" s="260"/>
      <c r="BP161" s="260"/>
      <c r="BQ161" s="260"/>
      <c r="BR161" s="260"/>
      <c r="BS161" s="260"/>
      <c r="BT161" s="260"/>
      <c r="BU161" s="260"/>
      <c r="BV161" s="260"/>
      <c r="BW161" s="260"/>
      <c r="BX161" s="260">
        <v>75000</v>
      </c>
      <c r="BY161" s="260"/>
      <c r="BZ161" s="260"/>
      <c r="CA161" s="260"/>
      <c r="CB161" s="260"/>
      <c r="CC161" s="260"/>
      <c r="CD161" s="260"/>
      <c r="CE161" s="260"/>
      <c r="CF161" s="260"/>
      <c r="CG161" s="260"/>
      <c r="CH161" s="260"/>
      <c r="CI161" s="260"/>
      <c r="CJ161" s="260"/>
      <c r="CK161" s="260">
        <v>75000</v>
      </c>
      <c r="CL161" s="260"/>
      <c r="CM161" s="260"/>
      <c r="CN161" s="260"/>
      <c r="CO161" s="260"/>
      <c r="CP161" s="260"/>
      <c r="CQ161" s="260"/>
      <c r="CR161" s="260"/>
      <c r="CS161" s="260"/>
      <c r="CT161" s="260"/>
      <c r="CU161" s="260"/>
      <c r="CV161" s="260"/>
      <c r="CW161" s="260"/>
      <c r="CX161" s="269" t="s">
        <v>43</v>
      </c>
      <c r="CY161" s="269"/>
      <c r="CZ161" s="269"/>
      <c r="DA161" s="269"/>
      <c r="DB161" s="269"/>
      <c r="DC161" s="269"/>
      <c r="DD161" s="269"/>
      <c r="DE161" s="269"/>
      <c r="DF161" s="269"/>
      <c r="DG161" s="269"/>
      <c r="DH161" s="269"/>
      <c r="DI161" s="269"/>
      <c r="DJ161" s="270"/>
      <c r="DN161" s="211"/>
    </row>
    <row r="162" spans="1:118" ht="14.45" customHeight="1">
      <c r="A162" s="265" t="s">
        <v>232</v>
      </c>
      <c r="B162" s="266"/>
      <c r="C162" s="266"/>
      <c r="D162" s="266"/>
      <c r="E162" s="266"/>
      <c r="F162" s="266"/>
      <c r="G162" s="266"/>
      <c r="H162" s="266"/>
      <c r="I162" s="266"/>
      <c r="J162" s="266"/>
      <c r="K162" s="266"/>
      <c r="L162" s="266"/>
      <c r="M162" s="266"/>
      <c r="N162" s="266"/>
      <c r="O162" s="266"/>
      <c r="P162" s="266"/>
      <c r="Q162" s="266"/>
      <c r="R162" s="266"/>
      <c r="S162" s="266"/>
      <c r="T162" s="266"/>
      <c r="U162" s="266"/>
      <c r="V162" s="266"/>
      <c r="W162" s="266"/>
      <c r="X162" s="266"/>
      <c r="Y162" s="266"/>
      <c r="Z162" s="266"/>
      <c r="AA162" s="266"/>
      <c r="AB162" s="266"/>
      <c r="AC162" s="266"/>
      <c r="AD162" s="266"/>
      <c r="AE162" s="266"/>
      <c r="AF162" s="266"/>
      <c r="AG162" s="266"/>
      <c r="AH162" s="266"/>
      <c r="AI162" s="266"/>
      <c r="AJ162" s="266"/>
      <c r="AK162" s="266"/>
      <c r="AL162" s="266"/>
      <c r="AM162" s="266"/>
      <c r="AN162" s="266"/>
      <c r="AO162" s="266"/>
      <c r="AP162" s="266"/>
      <c r="AQ162" s="266"/>
      <c r="AR162" s="266"/>
      <c r="AS162" s="266"/>
      <c r="AT162" s="266"/>
      <c r="AU162" s="266"/>
      <c r="AV162" s="266"/>
      <c r="AW162" s="266"/>
      <c r="AX162" s="266"/>
      <c r="AY162" s="266"/>
      <c r="AZ162" s="266"/>
      <c r="BA162" s="266"/>
      <c r="BB162" s="266"/>
      <c r="BC162" s="266"/>
      <c r="BD162" s="266"/>
      <c r="BE162" s="267"/>
      <c r="BF162" s="144" t="s">
        <v>233</v>
      </c>
      <c r="BG162" s="159" t="s">
        <v>71</v>
      </c>
      <c r="BH162" s="150" t="s">
        <v>685</v>
      </c>
      <c r="BI162" s="145" t="s">
        <v>261</v>
      </c>
      <c r="BJ162" s="150" t="s">
        <v>179</v>
      </c>
      <c r="BK162" s="260">
        <v>22650</v>
      </c>
      <c r="BL162" s="260"/>
      <c r="BM162" s="260"/>
      <c r="BN162" s="260"/>
      <c r="BO162" s="260"/>
      <c r="BP162" s="260"/>
      <c r="BQ162" s="260"/>
      <c r="BR162" s="260"/>
      <c r="BS162" s="260"/>
      <c r="BT162" s="260"/>
      <c r="BU162" s="260"/>
      <c r="BV162" s="260"/>
      <c r="BW162" s="260"/>
      <c r="BX162" s="260">
        <v>22650</v>
      </c>
      <c r="BY162" s="260"/>
      <c r="BZ162" s="260"/>
      <c r="CA162" s="260"/>
      <c r="CB162" s="260"/>
      <c r="CC162" s="260"/>
      <c r="CD162" s="260"/>
      <c r="CE162" s="260"/>
      <c r="CF162" s="260"/>
      <c r="CG162" s="260"/>
      <c r="CH162" s="260"/>
      <c r="CI162" s="260"/>
      <c r="CJ162" s="260"/>
      <c r="CK162" s="260">
        <v>22650</v>
      </c>
      <c r="CL162" s="260"/>
      <c r="CM162" s="260"/>
      <c r="CN162" s="260"/>
      <c r="CO162" s="260"/>
      <c r="CP162" s="260"/>
      <c r="CQ162" s="260"/>
      <c r="CR162" s="260"/>
      <c r="CS162" s="260"/>
      <c r="CT162" s="260"/>
      <c r="CU162" s="260"/>
      <c r="CV162" s="260"/>
      <c r="CW162" s="260"/>
      <c r="CX162" s="269" t="s">
        <v>43</v>
      </c>
      <c r="CY162" s="269"/>
      <c r="CZ162" s="269"/>
      <c r="DA162" s="269"/>
      <c r="DB162" s="269"/>
      <c r="DC162" s="269"/>
      <c r="DD162" s="269"/>
      <c r="DE162" s="269"/>
      <c r="DF162" s="269"/>
      <c r="DG162" s="269"/>
      <c r="DH162" s="269"/>
      <c r="DI162" s="269"/>
      <c r="DJ162" s="270"/>
    </row>
    <row r="163" spans="1:118" ht="14.45" customHeight="1">
      <c r="A163" s="265" t="s">
        <v>232</v>
      </c>
      <c r="B163" s="266"/>
      <c r="C163" s="266"/>
      <c r="D163" s="266"/>
      <c r="E163" s="266"/>
      <c r="F163" s="266"/>
      <c r="G163" s="266"/>
      <c r="H163" s="266"/>
      <c r="I163" s="266"/>
      <c r="J163" s="266"/>
      <c r="K163" s="266"/>
      <c r="L163" s="266"/>
      <c r="M163" s="266"/>
      <c r="N163" s="266"/>
      <c r="O163" s="266"/>
      <c r="P163" s="266"/>
      <c r="Q163" s="266"/>
      <c r="R163" s="266"/>
      <c r="S163" s="266"/>
      <c r="T163" s="266"/>
      <c r="U163" s="266"/>
      <c r="V163" s="266"/>
      <c r="W163" s="266"/>
      <c r="X163" s="266"/>
      <c r="Y163" s="266"/>
      <c r="Z163" s="266"/>
      <c r="AA163" s="266"/>
      <c r="AB163" s="266"/>
      <c r="AC163" s="266"/>
      <c r="AD163" s="266"/>
      <c r="AE163" s="266"/>
      <c r="AF163" s="266"/>
      <c r="AG163" s="266"/>
      <c r="AH163" s="266"/>
      <c r="AI163" s="266"/>
      <c r="AJ163" s="266"/>
      <c r="AK163" s="266"/>
      <c r="AL163" s="266"/>
      <c r="AM163" s="266"/>
      <c r="AN163" s="266"/>
      <c r="AO163" s="266"/>
      <c r="AP163" s="266"/>
      <c r="AQ163" s="266"/>
      <c r="AR163" s="266"/>
      <c r="AS163" s="266"/>
      <c r="AT163" s="266"/>
      <c r="AU163" s="266"/>
      <c r="AV163" s="266"/>
      <c r="AW163" s="266"/>
      <c r="AX163" s="266"/>
      <c r="AY163" s="266"/>
      <c r="AZ163" s="266"/>
      <c r="BA163" s="266"/>
      <c r="BB163" s="266"/>
      <c r="BC163" s="266"/>
      <c r="BD163" s="266"/>
      <c r="BE163" s="267"/>
      <c r="BF163" s="144" t="s">
        <v>234</v>
      </c>
      <c r="BG163" s="159" t="s">
        <v>84</v>
      </c>
      <c r="BH163" s="150" t="s">
        <v>685</v>
      </c>
      <c r="BI163" s="145" t="s">
        <v>261</v>
      </c>
      <c r="BJ163" s="150" t="s">
        <v>180</v>
      </c>
      <c r="BK163" s="279"/>
      <c r="BL163" s="280"/>
      <c r="BM163" s="280"/>
      <c r="BN163" s="280"/>
      <c r="BO163" s="280"/>
      <c r="BP163" s="280"/>
      <c r="BQ163" s="280"/>
      <c r="BR163" s="280"/>
      <c r="BS163" s="280"/>
      <c r="BT163" s="280"/>
      <c r="BU163" s="280"/>
      <c r="BV163" s="280"/>
      <c r="BW163" s="281"/>
      <c r="BX163" s="279"/>
      <c r="BY163" s="280"/>
      <c r="BZ163" s="280"/>
      <c r="CA163" s="280"/>
      <c r="CB163" s="280"/>
      <c r="CC163" s="280"/>
      <c r="CD163" s="280"/>
      <c r="CE163" s="280"/>
      <c r="CF163" s="280"/>
      <c r="CG163" s="280"/>
      <c r="CH163" s="280"/>
      <c r="CI163" s="280"/>
      <c r="CJ163" s="281"/>
      <c r="CK163" s="279"/>
      <c r="CL163" s="280"/>
      <c r="CM163" s="280"/>
      <c r="CN163" s="280"/>
      <c r="CO163" s="280"/>
      <c r="CP163" s="280"/>
      <c r="CQ163" s="280"/>
      <c r="CR163" s="280"/>
      <c r="CS163" s="280"/>
      <c r="CT163" s="280"/>
      <c r="CU163" s="280"/>
      <c r="CV163" s="280"/>
      <c r="CW163" s="281"/>
      <c r="CX163" s="269" t="s">
        <v>43</v>
      </c>
      <c r="CY163" s="269"/>
      <c r="CZ163" s="269"/>
      <c r="DA163" s="269"/>
      <c r="DB163" s="269"/>
      <c r="DC163" s="269"/>
      <c r="DD163" s="269"/>
      <c r="DE163" s="269"/>
      <c r="DF163" s="269"/>
      <c r="DG163" s="269"/>
      <c r="DH163" s="269"/>
      <c r="DI163" s="269"/>
      <c r="DJ163" s="270"/>
    </row>
    <row r="164" spans="1:118" ht="14.45" customHeight="1">
      <c r="A164" s="265" t="s">
        <v>232</v>
      </c>
      <c r="B164" s="266"/>
      <c r="C164" s="266"/>
      <c r="D164" s="266"/>
      <c r="E164" s="266"/>
      <c r="F164" s="266"/>
      <c r="G164" s="266"/>
      <c r="H164" s="266"/>
      <c r="I164" s="266"/>
      <c r="J164" s="266"/>
      <c r="K164" s="266"/>
      <c r="L164" s="266"/>
      <c r="M164" s="266"/>
      <c r="N164" s="266"/>
      <c r="O164" s="266"/>
      <c r="P164" s="266"/>
      <c r="Q164" s="266"/>
      <c r="R164" s="266"/>
      <c r="S164" s="266"/>
      <c r="T164" s="266"/>
      <c r="U164" s="266"/>
      <c r="V164" s="266"/>
      <c r="W164" s="266"/>
      <c r="X164" s="266"/>
      <c r="Y164" s="266"/>
      <c r="Z164" s="266"/>
      <c r="AA164" s="266"/>
      <c r="AB164" s="266"/>
      <c r="AC164" s="266"/>
      <c r="AD164" s="266"/>
      <c r="AE164" s="266"/>
      <c r="AF164" s="266"/>
      <c r="AG164" s="266"/>
      <c r="AH164" s="266"/>
      <c r="AI164" s="266"/>
      <c r="AJ164" s="266"/>
      <c r="AK164" s="266"/>
      <c r="AL164" s="266"/>
      <c r="AM164" s="266"/>
      <c r="AN164" s="266"/>
      <c r="AO164" s="266"/>
      <c r="AP164" s="266"/>
      <c r="AQ164" s="266"/>
      <c r="AR164" s="266"/>
      <c r="AS164" s="266"/>
      <c r="AT164" s="266"/>
      <c r="AU164" s="266"/>
      <c r="AV164" s="266"/>
      <c r="AW164" s="266"/>
      <c r="AX164" s="266"/>
      <c r="AY164" s="266"/>
      <c r="AZ164" s="266"/>
      <c r="BA164" s="266"/>
      <c r="BB164" s="266"/>
      <c r="BC164" s="266"/>
      <c r="BD164" s="266"/>
      <c r="BE164" s="267"/>
      <c r="BF164" s="144" t="s">
        <v>235</v>
      </c>
      <c r="BG164" s="159" t="s">
        <v>84</v>
      </c>
      <c r="BH164" s="150" t="s">
        <v>685</v>
      </c>
      <c r="BI164" s="145" t="s">
        <v>261</v>
      </c>
      <c r="BJ164" s="150" t="s">
        <v>182</v>
      </c>
      <c r="BK164" s="279"/>
      <c r="BL164" s="280"/>
      <c r="BM164" s="280"/>
      <c r="BN164" s="280"/>
      <c r="BO164" s="280"/>
      <c r="BP164" s="280"/>
      <c r="BQ164" s="280"/>
      <c r="BR164" s="280"/>
      <c r="BS164" s="280"/>
      <c r="BT164" s="280"/>
      <c r="BU164" s="280"/>
      <c r="BV164" s="280"/>
      <c r="BW164" s="281"/>
      <c r="BX164" s="279"/>
      <c r="BY164" s="280"/>
      <c r="BZ164" s="280"/>
      <c r="CA164" s="280"/>
      <c r="CB164" s="280"/>
      <c r="CC164" s="280"/>
      <c r="CD164" s="280"/>
      <c r="CE164" s="280"/>
      <c r="CF164" s="280"/>
      <c r="CG164" s="280"/>
      <c r="CH164" s="280"/>
      <c r="CI164" s="280"/>
      <c r="CJ164" s="281"/>
      <c r="CK164" s="279"/>
      <c r="CL164" s="280"/>
      <c r="CM164" s="280"/>
      <c r="CN164" s="280"/>
      <c r="CO164" s="280"/>
      <c r="CP164" s="280"/>
      <c r="CQ164" s="280"/>
      <c r="CR164" s="280"/>
      <c r="CS164" s="280"/>
      <c r="CT164" s="280"/>
      <c r="CU164" s="280"/>
      <c r="CV164" s="280"/>
      <c r="CW164" s="281"/>
      <c r="CX164" s="269" t="s">
        <v>43</v>
      </c>
      <c r="CY164" s="269"/>
      <c r="CZ164" s="269"/>
      <c r="DA164" s="269"/>
      <c r="DB164" s="269"/>
      <c r="DC164" s="269"/>
      <c r="DD164" s="269"/>
      <c r="DE164" s="269"/>
      <c r="DF164" s="269"/>
      <c r="DG164" s="269"/>
      <c r="DH164" s="269"/>
      <c r="DI164" s="269"/>
      <c r="DJ164" s="270"/>
    </row>
    <row r="165" spans="1:118" ht="14.45" customHeight="1">
      <c r="A165" s="265" t="s">
        <v>232</v>
      </c>
      <c r="B165" s="266"/>
      <c r="C165" s="266"/>
      <c r="D165" s="266"/>
      <c r="E165" s="266"/>
      <c r="F165" s="266"/>
      <c r="G165" s="266"/>
      <c r="H165" s="266"/>
      <c r="I165" s="266"/>
      <c r="J165" s="266"/>
      <c r="K165" s="266"/>
      <c r="L165" s="266"/>
      <c r="M165" s="266"/>
      <c r="N165" s="266"/>
      <c r="O165" s="266"/>
      <c r="P165" s="266"/>
      <c r="Q165" s="266"/>
      <c r="R165" s="266"/>
      <c r="S165" s="266"/>
      <c r="T165" s="266"/>
      <c r="U165" s="266"/>
      <c r="V165" s="266"/>
      <c r="W165" s="266"/>
      <c r="X165" s="266"/>
      <c r="Y165" s="266"/>
      <c r="Z165" s="266"/>
      <c r="AA165" s="266"/>
      <c r="AB165" s="266"/>
      <c r="AC165" s="266"/>
      <c r="AD165" s="266"/>
      <c r="AE165" s="266"/>
      <c r="AF165" s="266"/>
      <c r="AG165" s="266"/>
      <c r="AH165" s="266"/>
      <c r="AI165" s="266"/>
      <c r="AJ165" s="266"/>
      <c r="AK165" s="266"/>
      <c r="AL165" s="266"/>
      <c r="AM165" s="266"/>
      <c r="AN165" s="266"/>
      <c r="AO165" s="266"/>
      <c r="AP165" s="266"/>
      <c r="AQ165" s="266"/>
      <c r="AR165" s="266"/>
      <c r="AS165" s="266"/>
      <c r="AT165" s="266"/>
      <c r="AU165" s="266"/>
      <c r="AV165" s="266"/>
      <c r="AW165" s="266"/>
      <c r="AX165" s="266"/>
      <c r="AY165" s="266"/>
      <c r="AZ165" s="266"/>
      <c r="BA165" s="266"/>
      <c r="BB165" s="266"/>
      <c r="BC165" s="266"/>
      <c r="BD165" s="266"/>
      <c r="BE165" s="267"/>
      <c r="BF165" s="144" t="s">
        <v>236</v>
      </c>
      <c r="BG165" s="159" t="s">
        <v>84</v>
      </c>
      <c r="BH165" s="150" t="s">
        <v>685</v>
      </c>
      <c r="BI165" s="145" t="s">
        <v>261</v>
      </c>
      <c r="BJ165" s="150" t="s">
        <v>183</v>
      </c>
      <c r="BK165" s="260">
        <v>30000</v>
      </c>
      <c r="BL165" s="260"/>
      <c r="BM165" s="260"/>
      <c r="BN165" s="260"/>
      <c r="BO165" s="260"/>
      <c r="BP165" s="260"/>
      <c r="BQ165" s="260"/>
      <c r="BR165" s="260"/>
      <c r="BS165" s="260"/>
      <c r="BT165" s="260"/>
      <c r="BU165" s="260"/>
      <c r="BV165" s="260"/>
      <c r="BW165" s="260"/>
      <c r="BX165" s="260">
        <v>30000</v>
      </c>
      <c r="BY165" s="260"/>
      <c r="BZ165" s="260"/>
      <c r="CA165" s="260"/>
      <c r="CB165" s="260"/>
      <c r="CC165" s="260"/>
      <c r="CD165" s="260"/>
      <c r="CE165" s="260"/>
      <c r="CF165" s="260"/>
      <c r="CG165" s="260"/>
      <c r="CH165" s="260"/>
      <c r="CI165" s="260"/>
      <c r="CJ165" s="260"/>
      <c r="CK165" s="260">
        <v>30000</v>
      </c>
      <c r="CL165" s="260"/>
      <c r="CM165" s="260"/>
      <c r="CN165" s="260"/>
      <c r="CO165" s="260"/>
      <c r="CP165" s="260"/>
      <c r="CQ165" s="260"/>
      <c r="CR165" s="260"/>
      <c r="CS165" s="260"/>
      <c r="CT165" s="260"/>
      <c r="CU165" s="260"/>
      <c r="CV165" s="260"/>
      <c r="CW165" s="260"/>
      <c r="CX165" s="269" t="s">
        <v>43</v>
      </c>
      <c r="CY165" s="269"/>
      <c r="CZ165" s="269"/>
      <c r="DA165" s="269"/>
      <c r="DB165" s="269"/>
      <c r="DC165" s="269"/>
      <c r="DD165" s="269"/>
      <c r="DE165" s="269"/>
      <c r="DF165" s="269"/>
      <c r="DG165" s="269"/>
      <c r="DH165" s="269"/>
      <c r="DI165" s="269"/>
      <c r="DJ165" s="270"/>
    </row>
    <row r="166" spans="1:118" ht="14.45" customHeight="1">
      <c r="A166" s="265" t="s">
        <v>232</v>
      </c>
      <c r="B166" s="266"/>
      <c r="C166" s="266"/>
      <c r="D166" s="266"/>
      <c r="E166" s="266"/>
      <c r="F166" s="266"/>
      <c r="G166" s="266"/>
      <c r="H166" s="266"/>
      <c r="I166" s="266"/>
      <c r="J166" s="266"/>
      <c r="K166" s="266"/>
      <c r="L166" s="266"/>
      <c r="M166" s="266"/>
      <c r="N166" s="266"/>
      <c r="O166" s="266"/>
      <c r="P166" s="266"/>
      <c r="Q166" s="266"/>
      <c r="R166" s="266"/>
      <c r="S166" s="266"/>
      <c r="T166" s="266"/>
      <c r="U166" s="266"/>
      <c r="V166" s="266"/>
      <c r="W166" s="266"/>
      <c r="X166" s="266"/>
      <c r="Y166" s="266"/>
      <c r="Z166" s="266"/>
      <c r="AA166" s="266"/>
      <c r="AB166" s="266"/>
      <c r="AC166" s="266"/>
      <c r="AD166" s="266"/>
      <c r="AE166" s="266"/>
      <c r="AF166" s="266"/>
      <c r="AG166" s="266"/>
      <c r="AH166" s="266"/>
      <c r="AI166" s="266"/>
      <c r="AJ166" s="266"/>
      <c r="AK166" s="266"/>
      <c r="AL166" s="266"/>
      <c r="AM166" s="266"/>
      <c r="AN166" s="266"/>
      <c r="AO166" s="266"/>
      <c r="AP166" s="266"/>
      <c r="AQ166" s="266"/>
      <c r="AR166" s="266"/>
      <c r="AS166" s="266"/>
      <c r="AT166" s="266"/>
      <c r="AU166" s="266"/>
      <c r="AV166" s="266"/>
      <c r="AW166" s="266"/>
      <c r="AX166" s="266"/>
      <c r="AY166" s="266"/>
      <c r="AZ166" s="266"/>
      <c r="BA166" s="266"/>
      <c r="BB166" s="266"/>
      <c r="BC166" s="266"/>
      <c r="BD166" s="266"/>
      <c r="BE166" s="267"/>
      <c r="BF166" s="144" t="s">
        <v>237</v>
      </c>
      <c r="BG166" s="159" t="s">
        <v>84</v>
      </c>
      <c r="BH166" s="150" t="s">
        <v>685</v>
      </c>
      <c r="BI166" s="145" t="s">
        <v>261</v>
      </c>
      <c r="BJ166" s="150" t="s">
        <v>184</v>
      </c>
      <c r="BK166" s="260">
        <v>32350</v>
      </c>
      <c r="BL166" s="260"/>
      <c r="BM166" s="260"/>
      <c r="BN166" s="260"/>
      <c r="BO166" s="260"/>
      <c r="BP166" s="260"/>
      <c r="BQ166" s="260"/>
      <c r="BR166" s="260"/>
      <c r="BS166" s="260"/>
      <c r="BT166" s="260"/>
      <c r="BU166" s="260"/>
      <c r="BV166" s="260"/>
      <c r="BW166" s="260"/>
      <c r="BX166" s="260">
        <v>32350</v>
      </c>
      <c r="BY166" s="260"/>
      <c r="BZ166" s="260"/>
      <c r="CA166" s="260"/>
      <c r="CB166" s="260"/>
      <c r="CC166" s="260"/>
      <c r="CD166" s="260"/>
      <c r="CE166" s="260"/>
      <c r="CF166" s="260"/>
      <c r="CG166" s="260"/>
      <c r="CH166" s="260"/>
      <c r="CI166" s="260"/>
      <c r="CJ166" s="260"/>
      <c r="CK166" s="260">
        <v>32350</v>
      </c>
      <c r="CL166" s="260"/>
      <c r="CM166" s="260"/>
      <c r="CN166" s="260"/>
      <c r="CO166" s="260"/>
      <c r="CP166" s="260"/>
      <c r="CQ166" s="260"/>
      <c r="CR166" s="260"/>
      <c r="CS166" s="260"/>
      <c r="CT166" s="260"/>
      <c r="CU166" s="260"/>
      <c r="CV166" s="260"/>
      <c r="CW166" s="260"/>
      <c r="CX166" s="269" t="s">
        <v>43</v>
      </c>
      <c r="CY166" s="269"/>
      <c r="CZ166" s="269"/>
      <c r="DA166" s="269"/>
      <c r="DB166" s="269"/>
      <c r="DC166" s="269"/>
      <c r="DD166" s="269"/>
      <c r="DE166" s="269"/>
      <c r="DF166" s="269"/>
      <c r="DG166" s="269"/>
      <c r="DH166" s="269"/>
      <c r="DI166" s="269"/>
      <c r="DJ166" s="270"/>
    </row>
    <row r="167" spans="1:118" ht="14.45" customHeight="1">
      <c r="A167" s="418" t="s">
        <v>238</v>
      </c>
      <c r="B167" s="419"/>
      <c r="C167" s="419"/>
      <c r="D167" s="419"/>
      <c r="E167" s="419"/>
      <c r="F167" s="419"/>
      <c r="G167" s="419"/>
      <c r="H167" s="419"/>
      <c r="I167" s="419"/>
      <c r="J167" s="419"/>
      <c r="K167" s="419"/>
      <c r="L167" s="419"/>
      <c r="M167" s="419"/>
      <c r="N167" s="419"/>
      <c r="O167" s="419"/>
      <c r="P167" s="419"/>
      <c r="Q167" s="419"/>
      <c r="R167" s="419"/>
      <c r="S167" s="419"/>
      <c r="T167" s="419"/>
      <c r="U167" s="419"/>
      <c r="V167" s="419"/>
      <c r="W167" s="419"/>
      <c r="X167" s="419"/>
      <c r="Y167" s="419"/>
      <c r="Z167" s="419"/>
      <c r="AA167" s="419"/>
      <c r="AB167" s="419"/>
      <c r="AC167" s="419"/>
      <c r="AD167" s="419"/>
      <c r="AE167" s="419"/>
      <c r="AF167" s="419"/>
      <c r="AG167" s="419"/>
      <c r="AH167" s="419"/>
      <c r="AI167" s="419"/>
      <c r="AJ167" s="419"/>
      <c r="AK167" s="419"/>
      <c r="AL167" s="419"/>
      <c r="AM167" s="419"/>
      <c r="AN167" s="419"/>
      <c r="AO167" s="419"/>
      <c r="AP167" s="419"/>
      <c r="AQ167" s="419"/>
      <c r="AR167" s="419"/>
      <c r="AS167" s="419"/>
      <c r="AT167" s="419"/>
      <c r="AU167" s="419"/>
      <c r="AV167" s="419"/>
      <c r="AW167" s="419"/>
      <c r="AX167" s="419"/>
      <c r="AY167" s="419"/>
      <c r="AZ167" s="419"/>
      <c r="BA167" s="419"/>
      <c r="BB167" s="419"/>
      <c r="BC167" s="419"/>
      <c r="BD167" s="419"/>
      <c r="BE167" s="420"/>
      <c r="BF167" s="147" t="s">
        <v>81</v>
      </c>
      <c r="BG167" s="161" t="s">
        <v>43</v>
      </c>
      <c r="BH167" s="154"/>
      <c r="BI167" s="148"/>
      <c r="BJ167" s="154" t="s">
        <v>43</v>
      </c>
      <c r="BK167" s="268">
        <f>SUM(BK168:BW169)</f>
        <v>0</v>
      </c>
      <c r="BL167" s="268"/>
      <c r="BM167" s="268"/>
      <c r="BN167" s="268"/>
      <c r="BO167" s="268"/>
      <c r="BP167" s="268"/>
      <c r="BQ167" s="268"/>
      <c r="BR167" s="268"/>
      <c r="BS167" s="268"/>
      <c r="BT167" s="268"/>
      <c r="BU167" s="268"/>
      <c r="BV167" s="268"/>
      <c r="BW167" s="268"/>
      <c r="BX167" s="268">
        <f>SUM(BX168:CJ169)</f>
        <v>0</v>
      </c>
      <c r="BY167" s="268"/>
      <c r="BZ167" s="268"/>
      <c r="CA167" s="268"/>
      <c r="CB167" s="268"/>
      <c r="CC167" s="268"/>
      <c r="CD167" s="268"/>
      <c r="CE167" s="268"/>
      <c r="CF167" s="268"/>
      <c r="CG167" s="268"/>
      <c r="CH167" s="268"/>
      <c r="CI167" s="268"/>
      <c r="CJ167" s="268"/>
      <c r="CK167" s="268">
        <f>SUM(CK168:CW169)</f>
        <v>0</v>
      </c>
      <c r="CL167" s="268"/>
      <c r="CM167" s="268"/>
      <c r="CN167" s="268"/>
      <c r="CO167" s="268"/>
      <c r="CP167" s="268"/>
      <c r="CQ167" s="268"/>
      <c r="CR167" s="268"/>
      <c r="CS167" s="268"/>
      <c r="CT167" s="268"/>
      <c r="CU167" s="268"/>
      <c r="CV167" s="268"/>
      <c r="CW167" s="268"/>
      <c r="CX167" s="408" t="s">
        <v>43</v>
      </c>
      <c r="CY167" s="408"/>
      <c r="CZ167" s="408"/>
      <c r="DA167" s="408"/>
      <c r="DB167" s="408"/>
      <c r="DC167" s="408"/>
      <c r="DD167" s="408"/>
      <c r="DE167" s="408"/>
      <c r="DF167" s="408"/>
      <c r="DG167" s="408"/>
      <c r="DH167" s="408"/>
      <c r="DI167" s="408"/>
      <c r="DJ167" s="409"/>
    </row>
    <row r="168" spans="1:118" ht="14.45" customHeight="1">
      <c r="A168" s="265" t="s">
        <v>238</v>
      </c>
      <c r="B168" s="266"/>
      <c r="C168" s="266"/>
      <c r="D168" s="266"/>
      <c r="E168" s="266"/>
      <c r="F168" s="266"/>
      <c r="G168" s="266"/>
      <c r="H168" s="266"/>
      <c r="I168" s="266"/>
      <c r="J168" s="266"/>
      <c r="K168" s="266"/>
      <c r="L168" s="266"/>
      <c r="M168" s="266"/>
      <c r="N168" s="266"/>
      <c r="O168" s="266"/>
      <c r="P168" s="266"/>
      <c r="Q168" s="266"/>
      <c r="R168" s="266"/>
      <c r="S168" s="266"/>
      <c r="T168" s="266"/>
      <c r="U168" s="266"/>
      <c r="V168" s="266"/>
      <c r="W168" s="266"/>
      <c r="X168" s="266"/>
      <c r="Y168" s="266"/>
      <c r="Z168" s="266"/>
      <c r="AA168" s="266"/>
      <c r="AB168" s="266"/>
      <c r="AC168" s="266"/>
      <c r="AD168" s="266"/>
      <c r="AE168" s="266"/>
      <c r="AF168" s="266"/>
      <c r="AG168" s="266"/>
      <c r="AH168" s="266"/>
      <c r="AI168" s="266"/>
      <c r="AJ168" s="266"/>
      <c r="AK168" s="266"/>
      <c r="AL168" s="266"/>
      <c r="AM168" s="266"/>
      <c r="AN168" s="266"/>
      <c r="AO168" s="266"/>
      <c r="AP168" s="266"/>
      <c r="AQ168" s="266"/>
      <c r="AR168" s="266"/>
      <c r="AS168" s="266"/>
      <c r="AT168" s="266"/>
      <c r="AU168" s="266"/>
      <c r="AV168" s="266"/>
      <c r="AW168" s="266"/>
      <c r="AX168" s="266"/>
      <c r="AY168" s="266"/>
      <c r="AZ168" s="266"/>
      <c r="BA168" s="266"/>
      <c r="BB168" s="266"/>
      <c r="BC168" s="266"/>
      <c r="BD168" s="266"/>
      <c r="BE168" s="267"/>
      <c r="BF168" s="144" t="s">
        <v>239</v>
      </c>
      <c r="BG168" s="159" t="s">
        <v>84</v>
      </c>
      <c r="BH168" s="150"/>
      <c r="BI168" s="145" t="s">
        <v>261</v>
      </c>
      <c r="BJ168" s="150" t="s">
        <v>178</v>
      </c>
      <c r="BK168" s="260"/>
      <c r="BL168" s="260"/>
      <c r="BM168" s="260"/>
      <c r="BN168" s="260"/>
      <c r="BO168" s="260"/>
      <c r="BP168" s="260"/>
      <c r="BQ168" s="260"/>
      <c r="BR168" s="260"/>
      <c r="BS168" s="260"/>
      <c r="BT168" s="260"/>
      <c r="BU168" s="260"/>
      <c r="BV168" s="260"/>
      <c r="BW168" s="260"/>
      <c r="BX168" s="260"/>
      <c r="BY168" s="260"/>
      <c r="BZ168" s="260"/>
      <c r="CA168" s="260"/>
      <c r="CB168" s="260"/>
      <c r="CC168" s="260"/>
      <c r="CD168" s="260"/>
      <c r="CE168" s="260"/>
      <c r="CF168" s="260"/>
      <c r="CG168" s="260"/>
      <c r="CH168" s="260"/>
      <c r="CI168" s="260"/>
      <c r="CJ168" s="260"/>
      <c r="CK168" s="260"/>
      <c r="CL168" s="260"/>
      <c r="CM168" s="260"/>
      <c r="CN168" s="260"/>
      <c r="CO168" s="260"/>
      <c r="CP168" s="260"/>
      <c r="CQ168" s="260"/>
      <c r="CR168" s="260"/>
      <c r="CS168" s="260"/>
      <c r="CT168" s="260"/>
      <c r="CU168" s="260"/>
      <c r="CV168" s="260"/>
      <c r="CW168" s="260"/>
      <c r="CX168" s="269" t="s">
        <v>43</v>
      </c>
      <c r="CY168" s="269"/>
      <c r="CZ168" s="269"/>
      <c r="DA168" s="269"/>
      <c r="DB168" s="269"/>
      <c r="DC168" s="269"/>
      <c r="DD168" s="269"/>
      <c r="DE168" s="269"/>
      <c r="DF168" s="269"/>
      <c r="DG168" s="269"/>
      <c r="DH168" s="269"/>
      <c r="DI168" s="269"/>
      <c r="DJ168" s="270"/>
    </row>
    <row r="169" spans="1:118" ht="14.45" customHeight="1">
      <c r="A169" s="265" t="s">
        <v>238</v>
      </c>
      <c r="B169" s="266"/>
      <c r="C169" s="266"/>
      <c r="D169" s="266"/>
      <c r="E169" s="266"/>
      <c r="F169" s="266"/>
      <c r="G169" s="266"/>
      <c r="H169" s="266"/>
      <c r="I169" s="266"/>
      <c r="J169" s="266"/>
      <c r="K169" s="266"/>
      <c r="L169" s="266"/>
      <c r="M169" s="266"/>
      <c r="N169" s="266"/>
      <c r="O169" s="266"/>
      <c r="P169" s="266"/>
      <c r="Q169" s="266"/>
      <c r="R169" s="266"/>
      <c r="S169" s="266"/>
      <c r="T169" s="266"/>
      <c r="U169" s="266"/>
      <c r="V169" s="266"/>
      <c r="W169" s="266"/>
      <c r="X169" s="266"/>
      <c r="Y169" s="266"/>
      <c r="Z169" s="266"/>
      <c r="AA169" s="266"/>
      <c r="AB169" s="266"/>
      <c r="AC169" s="266"/>
      <c r="AD169" s="266"/>
      <c r="AE169" s="266"/>
      <c r="AF169" s="266"/>
      <c r="AG169" s="266"/>
      <c r="AH169" s="266"/>
      <c r="AI169" s="266"/>
      <c r="AJ169" s="266"/>
      <c r="AK169" s="266"/>
      <c r="AL169" s="266"/>
      <c r="AM169" s="266"/>
      <c r="AN169" s="266"/>
      <c r="AO169" s="266"/>
      <c r="AP169" s="266"/>
      <c r="AQ169" s="266"/>
      <c r="AR169" s="266"/>
      <c r="AS169" s="266"/>
      <c r="AT169" s="266"/>
      <c r="AU169" s="266"/>
      <c r="AV169" s="266"/>
      <c r="AW169" s="266"/>
      <c r="AX169" s="266"/>
      <c r="AY169" s="266"/>
      <c r="AZ169" s="266"/>
      <c r="BA169" s="266"/>
      <c r="BB169" s="266"/>
      <c r="BC169" s="266"/>
      <c r="BD169" s="266"/>
      <c r="BE169" s="267"/>
      <c r="BF169" s="144" t="s">
        <v>240</v>
      </c>
      <c r="BG169" s="159" t="s">
        <v>84</v>
      </c>
      <c r="BH169" s="150"/>
      <c r="BI169" s="145" t="s">
        <v>261</v>
      </c>
      <c r="BJ169" s="150" t="s">
        <v>212</v>
      </c>
      <c r="BK169" s="260"/>
      <c r="BL169" s="260"/>
      <c r="BM169" s="260"/>
      <c r="BN169" s="260"/>
      <c r="BO169" s="260"/>
      <c r="BP169" s="260"/>
      <c r="BQ169" s="260"/>
      <c r="BR169" s="260"/>
      <c r="BS169" s="260"/>
      <c r="BT169" s="260"/>
      <c r="BU169" s="260"/>
      <c r="BV169" s="260"/>
      <c r="BW169" s="260"/>
      <c r="BX169" s="260"/>
      <c r="BY169" s="260"/>
      <c r="BZ169" s="260"/>
      <c r="CA169" s="260"/>
      <c r="CB169" s="260"/>
      <c r="CC169" s="260"/>
      <c r="CD169" s="260"/>
      <c r="CE169" s="260"/>
      <c r="CF169" s="260"/>
      <c r="CG169" s="260"/>
      <c r="CH169" s="260"/>
      <c r="CI169" s="260"/>
      <c r="CJ169" s="260"/>
      <c r="CK169" s="260"/>
      <c r="CL169" s="260"/>
      <c r="CM169" s="260"/>
      <c r="CN169" s="260"/>
      <c r="CO169" s="260"/>
      <c r="CP169" s="260"/>
      <c r="CQ169" s="260"/>
      <c r="CR169" s="260"/>
      <c r="CS169" s="260"/>
      <c r="CT169" s="260"/>
      <c r="CU169" s="260"/>
      <c r="CV169" s="260"/>
      <c r="CW169" s="260"/>
      <c r="CX169" s="269" t="s">
        <v>43</v>
      </c>
      <c r="CY169" s="269"/>
      <c r="CZ169" s="269"/>
      <c r="DA169" s="269"/>
      <c r="DB169" s="269"/>
      <c r="DC169" s="269"/>
      <c r="DD169" s="269"/>
      <c r="DE169" s="269"/>
      <c r="DF169" s="269"/>
      <c r="DG169" s="269"/>
      <c r="DH169" s="269"/>
      <c r="DI169" s="269"/>
      <c r="DJ169" s="270"/>
    </row>
    <row r="170" spans="1:118" ht="14.45" customHeight="1">
      <c r="A170" s="418" t="s">
        <v>241</v>
      </c>
      <c r="B170" s="419"/>
      <c r="C170" s="419"/>
      <c r="D170" s="419"/>
      <c r="E170" s="419"/>
      <c r="F170" s="419"/>
      <c r="G170" s="419"/>
      <c r="H170" s="419"/>
      <c r="I170" s="419"/>
      <c r="J170" s="419"/>
      <c r="K170" s="419"/>
      <c r="L170" s="419"/>
      <c r="M170" s="419"/>
      <c r="N170" s="419"/>
      <c r="O170" s="419"/>
      <c r="P170" s="419"/>
      <c r="Q170" s="419"/>
      <c r="R170" s="419"/>
      <c r="S170" s="419"/>
      <c r="T170" s="419"/>
      <c r="U170" s="419"/>
      <c r="V170" s="419"/>
      <c r="W170" s="419"/>
      <c r="X170" s="419"/>
      <c r="Y170" s="419"/>
      <c r="Z170" s="419"/>
      <c r="AA170" s="419"/>
      <c r="AB170" s="419"/>
      <c r="AC170" s="419"/>
      <c r="AD170" s="419"/>
      <c r="AE170" s="419"/>
      <c r="AF170" s="419"/>
      <c r="AG170" s="419"/>
      <c r="AH170" s="419"/>
      <c r="AI170" s="419"/>
      <c r="AJ170" s="419"/>
      <c r="AK170" s="419"/>
      <c r="AL170" s="419"/>
      <c r="AM170" s="419"/>
      <c r="AN170" s="419"/>
      <c r="AO170" s="419"/>
      <c r="AP170" s="419"/>
      <c r="AQ170" s="419"/>
      <c r="AR170" s="419"/>
      <c r="AS170" s="419"/>
      <c r="AT170" s="419"/>
      <c r="AU170" s="419"/>
      <c r="AV170" s="419"/>
      <c r="AW170" s="419"/>
      <c r="AX170" s="419"/>
      <c r="AY170" s="419"/>
      <c r="AZ170" s="419"/>
      <c r="BA170" s="419"/>
      <c r="BB170" s="419"/>
      <c r="BC170" s="419"/>
      <c r="BD170" s="419"/>
      <c r="BE170" s="420"/>
      <c r="BF170" s="147" t="s">
        <v>82</v>
      </c>
      <c r="BG170" s="161" t="s">
        <v>43</v>
      </c>
      <c r="BH170" s="154" t="s">
        <v>680</v>
      </c>
      <c r="BI170" s="145"/>
      <c r="BJ170" s="150"/>
      <c r="BK170" s="268">
        <f>SUM(BK171:BU181)</f>
        <v>721286.37</v>
      </c>
      <c r="BL170" s="268"/>
      <c r="BM170" s="268"/>
      <c r="BN170" s="268"/>
      <c r="BO170" s="268"/>
      <c r="BP170" s="268"/>
      <c r="BQ170" s="268"/>
      <c r="BR170" s="268"/>
      <c r="BS170" s="268"/>
      <c r="BT170" s="268"/>
      <c r="BU170" s="268"/>
      <c r="BV170" s="268"/>
      <c r="BW170" s="268"/>
      <c r="BX170" s="268">
        <f>SUM(BX171:CJ181)</f>
        <v>700000</v>
      </c>
      <c r="BY170" s="268"/>
      <c r="BZ170" s="268"/>
      <c r="CA170" s="268"/>
      <c r="CB170" s="268"/>
      <c r="CC170" s="268"/>
      <c r="CD170" s="268"/>
      <c r="CE170" s="268"/>
      <c r="CF170" s="268"/>
      <c r="CG170" s="268"/>
      <c r="CH170" s="268"/>
      <c r="CI170" s="268"/>
      <c r="CJ170" s="268"/>
      <c r="CK170" s="268">
        <f>SUM(CK171:CW181)</f>
        <v>700000</v>
      </c>
      <c r="CL170" s="268"/>
      <c r="CM170" s="268"/>
      <c r="CN170" s="268"/>
      <c r="CO170" s="268"/>
      <c r="CP170" s="268"/>
      <c r="CQ170" s="268"/>
      <c r="CR170" s="268"/>
      <c r="CS170" s="268"/>
      <c r="CT170" s="268"/>
      <c r="CU170" s="268"/>
      <c r="CV170" s="268"/>
      <c r="CW170" s="268"/>
      <c r="CX170" s="408" t="s">
        <v>43</v>
      </c>
      <c r="CY170" s="408"/>
      <c r="CZ170" s="408"/>
      <c r="DA170" s="408"/>
      <c r="DB170" s="408"/>
      <c r="DC170" s="408"/>
      <c r="DD170" s="408"/>
      <c r="DE170" s="408"/>
      <c r="DF170" s="408"/>
      <c r="DG170" s="408"/>
      <c r="DH170" s="408"/>
      <c r="DI170" s="408"/>
      <c r="DJ170" s="409"/>
      <c r="DL170" s="211"/>
    </row>
    <row r="171" spans="1:118" ht="14.45" customHeight="1">
      <c r="A171" s="265" t="s">
        <v>241</v>
      </c>
      <c r="B171" s="266"/>
      <c r="C171" s="266"/>
      <c r="D171" s="266"/>
      <c r="E171" s="266"/>
      <c r="F171" s="266"/>
      <c r="G171" s="266"/>
      <c r="H171" s="266"/>
      <c r="I171" s="266"/>
      <c r="J171" s="266"/>
      <c r="K171" s="266"/>
      <c r="L171" s="266"/>
      <c r="M171" s="266"/>
      <c r="N171" s="266"/>
      <c r="O171" s="266"/>
      <c r="P171" s="266"/>
      <c r="Q171" s="266"/>
      <c r="R171" s="266"/>
      <c r="S171" s="266"/>
      <c r="T171" s="266"/>
      <c r="U171" s="266"/>
      <c r="V171" s="266"/>
      <c r="W171" s="266"/>
      <c r="X171" s="266"/>
      <c r="Y171" s="266"/>
      <c r="Z171" s="266"/>
      <c r="AA171" s="266"/>
      <c r="AB171" s="266"/>
      <c r="AC171" s="266"/>
      <c r="AD171" s="266"/>
      <c r="AE171" s="266"/>
      <c r="AF171" s="266"/>
      <c r="AG171" s="266"/>
      <c r="AH171" s="266"/>
      <c r="AI171" s="266"/>
      <c r="AJ171" s="266"/>
      <c r="AK171" s="266"/>
      <c r="AL171" s="266"/>
      <c r="AM171" s="266"/>
      <c r="AN171" s="266"/>
      <c r="AO171" s="266"/>
      <c r="AP171" s="266"/>
      <c r="AQ171" s="266"/>
      <c r="AR171" s="266"/>
      <c r="AS171" s="266"/>
      <c r="AT171" s="266"/>
      <c r="AU171" s="266"/>
      <c r="AV171" s="266"/>
      <c r="AW171" s="266"/>
      <c r="AX171" s="266"/>
      <c r="AY171" s="266"/>
      <c r="AZ171" s="266"/>
      <c r="BA171" s="266"/>
      <c r="BB171" s="266"/>
      <c r="BC171" s="266"/>
      <c r="BD171" s="266"/>
      <c r="BE171" s="267"/>
      <c r="BF171" s="144" t="s">
        <v>83</v>
      </c>
      <c r="BG171" s="159" t="s">
        <v>84</v>
      </c>
      <c r="BH171" s="150" t="s">
        <v>680</v>
      </c>
      <c r="BI171" s="145" t="s">
        <v>261</v>
      </c>
      <c r="BJ171" s="150" t="s">
        <v>180</v>
      </c>
      <c r="BK171" s="260">
        <v>6000</v>
      </c>
      <c r="BL171" s="260"/>
      <c r="BM171" s="260"/>
      <c r="BN171" s="260"/>
      <c r="BO171" s="260"/>
      <c r="BP171" s="260"/>
      <c r="BQ171" s="260"/>
      <c r="BR171" s="260"/>
      <c r="BS171" s="260"/>
      <c r="BT171" s="260"/>
      <c r="BU171" s="260"/>
      <c r="BV171" s="260"/>
      <c r="BW171" s="260"/>
      <c r="BX171" s="260">
        <v>6000</v>
      </c>
      <c r="BY171" s="260"/>
      <c r="BZ171" s="260"/>
      <c r="CA171" s="260"/>
      <c r="CB171" s="260"/>
      <c r="CC171" s="260"/>
      <c r="CD171" s="260"/>
      <c r="CE171" s="260"/>
      <c r="CF171" s="260"/>
      <c r="CG171" s="260"/>
      <c r="CH171" s="260"/>
      <c r="CI171" s="260"/>
      <c r="CJ171" s="260"/>
      <c r="CK171" s="260">
        <v>6000</v>
      </c>
      <c r="CL171" s="260"/>
      <c r="CM171" s="260"/>
      <c r="CN171" s="260"/>
      <c r="CO171" s="260"/>
      <c r="CP171" s="260"/>
      <c r="CQ171" s="260"/>
      <c r="CR171" s="260"/>
      <c r="CS171" s="260"/>
      <c r="CT171" s="260"/>
      <c r="CU171" s="260"/>
      <c r="CV171" s="260"/>
      <c r="CW171" s="260"/>
      <c r="CX171" s="269" t="s">
        <v>43</v>
      </c>
      <c r="CY171" s="269"/>
      <c r="CZ171" s="269"/>
      <c r="DA171" s="269"/>
      <c r="DB171" s="269"/>
      <c r="DC171" s="269"/>
      <c r="DD171" s="269"/>
      <c r="DE171" s="269"/>
      <c r="DF171" s="269"/>
      <c r="DG171" s="269"/>
      <c r="DH171" s="269"/>
      <c r="DI171" s="269"/>
      <c r="DJ171" s="270"/>
    </row>
    <row r="172" spans="1:118" ht="14.45" customHeight="1">
      <c r="A172" s="265" t="s">
        <v>241</v>
      </c>
      <c r="B172" s="266"/>
      <c r="C172" s="266"/>
      <c r="D172" s="266"/>
      <c r="E172" s="266"/>
      <c r="F172" s="266"/>
      <c r="G172" s="266"/>
      <c r="H172" s="266"/>
      <c r="I172" s="266"/>
      <c r="J172" s="266"/>
      <c r="K172" s="266"/>
      <c r="L172" s="266"/>
      <c r="M172" s="266"/>
      <c r="N172" s="266"/>
      <c r="O172" s="266"/>
      <c r="P172" s="266"/>
      <c r="Q172" s="266"/>
      <c r="R172" s="266"/>
      <c r="S172" s="266"/>
      <c r="T172" s="266"/>
      <c r="U172" s="266"/>
      <c r="V172" s="266"/>
      <c r="W172" s="266"/>
      <c r="X172" s="266"/>
      <c r="Y172" s="266"/>
      <c r="Z172" s="266"/>
      <c r="AA172" s="266"/>
      <c r="AB172" s="266"/>
      <c r="AC172" s="266"/>
      <c r="AD172" s="266"/>
      <c r="AE172" s="266"/>
      <c r="AF172" s="266"/>
      <c r="AG172" s="266"/>
      <c r="AH172" s="266"/>
      <c r="AI172" s="266"/>
      <c r="AJ172" s="266"/>
      <c r="AK172" s="266"/>
      <c r="AL172" s="266"/>
      <c r="AM172" s="266"/>
      <c r="AN172" s="266"/>
      <c r="AO172" s="266"/>
      <c r="AP172" s="266"/>
      <c r="AQ172" s="266"/>
      <c r="AR172" s="266"/>
      <c r="AS172" s="266"/>
      <c r="AT172" s="266"/>
      <c r="AU172" s="266"/>
      <c r="AV172" s="266"/>
      <c r="AW172" s="266"/>
      <c r="AX172" s="266"/>
      <c r="AY172" s="266"/>
      <c r="AZ172" s="266"/>
      <c r="BA172" s="266"/>
      <c r="BB172" s="266"/>
      <c r="BC172" s="266"/>
      <c r="BD172" s="266"/>
      <c r="BE172" s="267"/>
      <c r="BF172" s="144" t="s">
        <v>242</v>
      </c>
      <c r="BG172" s="159" t="s">
        <v>84</v>
      </c>
      <c r="BH172" s="150" t="s">
        <v>680</v>
      </c>
      <c r="BI172" s="145" t="s">
        <v>261</v>
      </c>
      <c r="BJ172" s="150" t="s">
        <v>181</v>
      </c>
      <c r="BK172" s="260">
        <v>2000</v>
      </c>
      <c r="BL172" s="260"/>
      <c r="BM172" s="260"/>
      <c r="BN172" s="260"/>
      <c r="BO172" s="260"/>
      <c r="BP172" s="260"/>
      <c r="BQ172" s="260"/>
      <c r="BR172" s="260"/>
      <c r="BS172" s="260"/>
      <c r="BT172" s="260"/>
      <c r="BU172" s="260"/>
      <c r="BV172" s="260"/>
      <c r="BW172" s="260"/>
      <c r="BX172" s="260">
        <v>2000</v>
      </c>
      <c r="BY172" s="260"/>
      <c r="BZ172" s="260"/>
      <c r="CA172" s="260"/>
      <c r="CB172" s="260"/>
      <c r="CC172" s="260"/>
      <c r="CD172" s="260"/>
      <c r="CE172" s="260"/>
      <c r="CF172" s="260"/>
      <c r="CG172" s="260"/>
      <c r="CH172" s="260"/>
      <c r="CI172" s="260"/>
      <c r="CJ172" s="260"/>
      <c r="CK172" s="260">
        <v>2000</v>
      </c>
      <c r="CL172" s="260"/>
      <c r="CM172" s="260"/>
      <c r="CN172" s="260"/>
      <c r="CO172" s="260"/>
      <c r="CP172" s="260"/>
      <c r="CQ172" s="260"/>
      <c r="CR172" s="260"/>
      <c r="CS172" s="260"/>
      <c r="CT172" s="260"/>
      <c r="CU172" s="260"/>
      <c r="CV172" s="260"/>
      <c r="CW172" s="260"/>
      <c r="CX172" s="269" t="s">
        <v>43</v>
      </c>
      <c r="CY172" s="269"/>
      <c r="CZ172" s="269"/>
      <c r="DA172" s="269"/>
      <c r="DB172" s="269"/>
      <c r="DC172" s="269"/>
      <c r="DD172" s="269"/>
      <c r="DE172" s="269"/>
      <c r="DF172" s="269"/>
      <c r="DG172" s="269"/>
      <c r="DH172" s="269"/>
      <c r="DI172" s="269"/>
      <c r="DJ172" s="270"/>
    </row>
    <row r="173" spans="1:118" ht="14.45" customHeight="1">
      <c r="A173" s="265" t="s">
        <v>241</v>
      </c>
      <c r="B173" s="266"/>
      <c r="C173" s="266"/>
      <c r="D173" s="266"/>
      <c r="E173" s="266"/>
      <c r="F173" s="266"/>
      <c r="G173" s="266"/>
      <c r="H173" s="266"/>
      <c r="I173" s="266"/>
      <c r="J173" s="266"/>
      <c r="K173" s="266"/>
      <c r="L173" s="266"/>
      <c r="M173" s="266"/>
      <c r="N173" s="266"/>
      <c r="O173" s="266"/>
      <c r="P173" s="266"/>
      <c r="Q173" s="266"/>
      <c r="R173" s="266"/>
      <c r="S173" s="266"/>
      <c r="T173" s="266"/>
      <c r="U173" s="266"/>
      <c r="V173" s="266"/>
      <c r="W173" s="266"/>
      <c r="X173" s="266"/>
      <c r="Y173" s="266"/>
      <c r="Z173" s="266"/>
      <c r="AA173" s="266"/>
      <c r="AB173" s="266"/>
      <c r="AC173" s="266"/>
      <c r="AD173" s="266"/>
      <c r="AE173" s="266"/>
      <c r="AF173" s="266"/>
      <c r="AG173" s="266"/>
      <c r="AH173" s="266"/>
      <c r="AI173" s="266"/>
      <c r="AJ173" s="266"/>
      <c r="AK173" s="266"/>
      <c r="AL173" s="266"/>
      <c r="AM173" s="266"/>
      <c r="AN173" s="266"/>
      <c r="AO173" s="266"/>
      <c r="AP173" s="266"/>
      <c r="AQ173" s="266"/>
      <c r="AR173" s="266"/>
      <c r="AS173" s="266"/>
      <c r="AT173" s="266"/>
      <c r="AU173" s="266"/>
      <c r="AV173" s="266"/>
      <c r="AW173" s="266"/>
      <c r="AX173" s="266"/>
      <c r="AY173" s="266"/>
      <c r="AZ173" s="266"/>
      <c r="BA173" s="266"/>
      <c r="BB173" s="266"/>
      <c r="BC173" s="266"/>
      <c r="BD173" s="266"/>
      <c r="BE173" s="267"/>
      <c r="BF173" s="144" t="s">
        <v>243</v>
      </c>
      <c r="BG173" s="159" t="s">
        <v>84</v>
      </c>
      <c r="BH173" s="150" t="s">
        <v>680</v>
      </c>
      <c r="BI173" s="145" t="s">
        <v>261</v>
      </c>
      <c r="BJ173" s="150" t="s">
        <v>689</v>
      </c>
      <c r="BK173" s="260">
        <v>1000</v>
      </c>
      <c r="BL173" s="260"/>
      <c r="BM173" s="260"/>
      <c r="BN173" s="260"/>
      <c r="BO173" s="260"/>
      <c r="BP173" s="260"/>
      <c r="BQ173" s="260"/>
      <c r="BR173" s="260"/>
      <c r="BS173" s="260"/>
      <c r="BT173" s="260"/>
      <c r="BU173" s="260"/>
      <c r="BV173" s="260"/>
      <c r="BW173" s="260"/>
      <c r="BX173" s="260">
        <v>1000</v>
      </c>
      <c r="BY173" s="260"/>
      <c r="BZ173" s="260"/>
      <c r="CA173" s="260"/>
      <c r="CB173" s="260"/>
      <c r="CC173" s="260"/>
      <c r="CD173" s="260"/>
      <c r="CE173" s="260"/>
      <c r="CF173" s="260"/>
      <c r="CG173" s="260"/>
      <c r="CH173" s="260"/>
      <c r="CI173" s="260"/>
      <c r="CJ173" s="260"/>
      <c r="CK173" s="260">
        <v>1000</v>
      </c>
      <c r="CL173" s="260"/>
      <c r="CM173" s="260"/>
      <c r="CN173" s="260"/>
      <c r="CO173" s="260"/>
      <c r="CP173" s="260"/>
      <c r="CQ173" s="260"/>
      <c r="CR173" s="260"/>
      <c r="CS173" s="260"/>
      <c r="CT173" s="260"/>
      <c r="CU173" s="260"/>
      <c r="CV173" s="260"/>
      <c r="CW173" s="260"/>
      <c r="CX173" s="269" t="s">
        <v>43</v>
      </c>
      <c r="CY173" s="269"/>
      <c r="CZ173" s="269"/>
      <c r="DA173" s="269"/>
      <c r="DB173" s="269"/>
      <c r="DC173" s="269"/>
      <c r="DD173" s="269"/>
      <c r="DE173" s="269"/>
      <c r="DF173" s="269"/>
      <c r="DG173" s="269"/>
      <c r="DH173" s="269"/>
      <c r="DI173" s="269"/>
      <c r="DJ173" s="270"/>
    </row>
    <row r="174" spans="1:118" ht="14.45" customHeight="1">
      <c r="A174" s="265" t="s">
        <v>241</v>
      </c>
      <c r="B174" s="266"/>
      <c r="C174" s="266"/>
      <c r="D174" s="266"/>
      <c r="E174" s="266"/>
      <c r="F174" s="266"/>
      <c r="G174" s="266"/>
      <c r="H174" s="266"/>
      <c r="I174" s="266"/>
      <c r="J174" s="266"/>
      <c r="K174" s="266"/>
      <c r="L174" s="266"/>
      <c r="M174" s="266"/>
      <c r="N174" s="266"/>
      <c r="O174" s="266"/>
      <c r="P174" s="266"/>
      <c r="Q174" s="266"/>
      <c r="R174" s="266"/>
      <c r="S174" s="266"/>
      <c r="T174" s="266"/>
      <c r="U174" s="266"/>
      <c r="V174" s="266"/>
      <c r="W174" s="266"/>
      <c r="X174" s="266"/>
      <c r="Y174" s="266"/>
      <c r="Z174" s="266"/>
      <c r="AA174" s="266"/>
      <c r="AB174" s="266"/>
      <c r="AC174" s="266"/>
      <c r="AD174" s="266"/>
      <c r="AE174" s="266"/>
      <c r="AF174" s="266"/>
      <c r="AG174" s="266"/>
      <c r="AH174" s="266"/>
      <c r="AI174" s="266"/>
      <c r="AJ174" s="266"/>
      <c r="AK174" s="266"/>
      <c r="AL174" s="266"/>
      <c r="AM174" s="266"/>
      <c r="AN174" s="266"/>
      <c r="AO174" s="266"/>
      <c r="AP174" s="266"/>
      <c r="AQ174" s="266"/>
      <c r="AR174" s="266"/>
      <c r="AS174" s="266"/>
      <c r="AT174" s="266"/>
      <c r="AU174" s="266"/>
      <c r="AV174" s="266"/>
      <c r="AW174" s="266"/>
      <c r="AX174" s="266"/>
      <c r="AY174" s="266"/>
      <c r="AZ174" s="266"/>
      <c r="BA174" s="266"/>
      <c r="BB174" s="266"/>
      <c r="BC174" s="266"/>
      <c r="BD174" s="266"/>
      <c r="BE174" s="267"/>
      <c r="BF174" s="144" t="s">
        <v>244</v>
      </c>
      <c r="BG174" s="159" t="s">
        <v>84</v>
      </c>
      <c r="BH174" s="150" t="s">
        <v>680</v>
      </c>
      <c r="BI174" s="145" t="s">
        <v>261</v>
      </c>
      <c r="BJ174" s="150" t="s">
        <v>182</v>
      </c>
      <c r="BK174" s="260">
        <v>100000</v>
      </c>
      <c r="BL174" s="260"/>
      <c r="BM174" s="260"/>
      <c r="BN174" s="260"/>
      <c r="BO174" s="260"/>
      <c r="BP174" s="260"/>
      <c r="BQ174" s="260"/>
      <c r="BR174" s="260"/>
      <c r="BS174" s="260"/>
      <c r="BT174" s="260"/>
      <c r="BU174" s="260"/>
      <c r="BV174" s="260"/>
      <c r="BW174" s="260"/>
      <c r="BX174" s="260">
        <v>100000</v>
      </c>
      <c r="BY174" s="260"/>
      <c r="BZ174" s="260"/>
      <c r="CA174" s="260"/>
      <c r="CB174" s="260"/>
      <c r="CC174" s="260"/>
      <c r="CD174" s="260"/>
      <c r="CE174" s="260"/>
      <c r="CF174" s="260"/>
      <c r="CG174" s="260"/>
      <c r="CH174" s="260"/>
      <c r="CI174" s="260"/>
      <c r="CJ174" s="260"/>
      <c r="CK174" s="260">
        <v>100000</v>
      </c>
      <c r="CL174" s="260"/>
      <c r="CM174" s="260"/>
      <c r="CN174" s="260"/>
      <c r="CO174" s="260"/>
      <c r="CP174" s="260"/>
      <c r="CQ174" s="260"/>
      <c r="CR174" s="260"/>
      <c r="CS174" s="260"/>
      <c r="CT174" s="260"/>
      <c r="CU174" s="260"/>
      <c r="CV174" s="260"/>
      <c r="CW174" s="260"/>
      <c r="CX174" s="269" t="s">
        <v>43</v>
      </c>
      <c r="CY174" s="269"/>
      <c r="CZ174" s="269"/>
      <c r="DA174" s="269"/>
      <c r="DB174" s="269"/>
      <c r="DC174" s="269"/>
      <c r="DD174" s="269"/>
      <c r="DE174" s="269"/>
      <c r="DF174" s="269"/>
      <c r="DG174" s="269"/>
      <c r="DH174" s="269"/>
      <c r="DI174" s="269"/>
      <c r="DJ174" s="270"/>
    </row>
    <row r="175" spans="1:118" ht="14.45" customHeight="1">
      <c r="A175" s="265" t="s">
        <v>241</v>
      </c>
      <c r="B175" s="266"/>
      <c r="C175" s="266"/>
      <c r="D175" s="266"/>
      <c r="E175" s="266"/>
      <c r="F175" s="266"/>
      <c r="G175" s="266"/>
      <c r="H175" s="266"/>
      <c r="I175" s="266"/>
      <c r="J175" s="266"/>
      <c r="K175" s="266"/>
      <c r="L175" s="266"/>
      <c r="M175" s="266"/>
      <c r="N175" s="266"/>
      <c r="O175" s="266"/>
      <c r="P175" s="266"/>
      <c r="Q175" s="266"/>
      <c r="R175" s="266"/>
      <c r="S175" s="266"/>
      <c r="T175" s="266"/>
      <c r="U175" s="266"/>
      <c r="V175" s="266"/>
      <c r="W175" s="266"/>
      <c r="X175" s="266"/>
      <c r="Y175" s="266"/>
      <c r="Z175" s="266"/>
      <c r="AA175" s="266"/>
      <c r="AB175" s="266"/>
      <c r="AC175" s="266"/>
      <c r="AD175" s="266"/>
      <c r="AE175" s="266"/>
      <c r="AF175" s="266"/>
      <c r="AG175" s="266"/>
      <c r="AH175" s="266"/>
      <c r="AI175" s="266"/>
      <c r="AJ175" s="266"/>
      <c r="AK175" s="266"/>
      <c r="AL175" s="266"/>
      <c r="AM175" s="266"/>
      <c r="AN175" s="266"/>
      <c r="AO175" s="266"/>
      <c r="AP175" s="266"/>
      <c r="AQ175" s="266"/>
      <c r="AR175" s="266"/>
      <c r="AS175" s="266"/>
      <c r="AT175" s="266"/>
      <c r="AU175" s="266"/>
      <c r="AV175" s="266"/>
      <c r="AW175" s="266"/>
      <c r="AX175" s="266"/>
      <c r="AY175" s="266"/>
      <c r="AZ175" s="266"/>
      <c r="BA175" s="266"/>
      <c r="BB175" s="266"/>
      <c r="BC175" s="266"/>
      <c r="BD175" s="266"/>
      <c r="BE175" s="267"/>
      <c r="BF175" s="144" t="s">
        <v>686</v>
      </c>
      <c r="BG175" s="159" t="s">
        <v>84</v>
      </c>
      <c r="BH175" s="150" t="s">
        <v>680</v>
      </c>
      <c r="BI175" s="145" t="s">
        <v>261</v>
      </c>
      <c r="BJ175" s="150" t="s">
        <v>178</v>
      </c>
      <c r="BK175" s="260">
        <v>100000</v>
      </c>
      <c r="BL175" s="260"/>
      <c r="BM175" s="260"/>
      <c r="BN175" s="260"/>
      <c r="BO175" s="260"/>
      <c r="BP175" s="260"/>
      <c r="BQ175" s="260"/>
      <c r="BR175" s="260"/>
      <c r="BS175" s="260"/>
      <c r="BT175" s="260"/>
      <c r="BU175" s="260"/>
      <c r="BV175" s="260"/>
      <c r="BW175" s="260"/>
      <c r="BX175" s="260">
        <v>100000</v>
      </c>
      <c r="BY175" s="260"/>
      <c r="BZ175" s="260"/>
      <c r="CA175" s="260"/>
      <c r="CB175" s="260"/>
      <c r="CC175" s="260"/>
      <c r="CD175" s="260"/>
      <c r="CE175" s="260"/>
      <c r="CF175" s="260"/>
      <c r="CG175" s="260"/>
      <c r="CH175" s="260"/>
      <c r="CI175" s="260"/>
      <c r="CJ175" s="260"/>
      <c r="CK175" s="260">
        <v>100000</v>
      </c>
      <c r="CL175" s="260"/>
      <c r="CM175" s="260"/>
      <c r="CN175" s="260"/>
      <c r="CO175" s="260"/>
      <c r="CP175" s="260"/>
      <c r="CQ175" s="260"/>
      <c r="CR175" s="260"/>
      <c r="CS175" s="260"/>
      <c r="CT175" s="260"/>
      <c r="CU175" s="260"/>
      <c r="CV175" s="260"/>
      <c r="CW175" s="260"/>
      <c r="CX175" s="269" t="s">
        <v>43</v>
      </c>
      <c r="CY175" s="269"/>
      <c r="CZ175" s="269"/>
      <c r="DA175" s="269"/>
      <c r="DB175" s="269"/>
      <c r="DC175" s="269"/>
      <c r="DD175" s="269"/>
      <c r="DE175" s="269"/>
      <c r="DF175" s="269"/>
      <c r="DG175" s="269"/>
      <c r="DH175" s="269"/>
      <c r="DI175" s="269"/>
      <c r="DJ175" s="270"/>
    </row>
    <row r="176" spans="1:118" ht="14.45" customHeight="1">
      <c r="A176" s="265" t="s">
        <v>241</v>
      </c>
      <c r="B176" s="266"/>
      <c r="C176" s="266"/>
      <c r="D176" s="266"/>
      <c r="E176" s="266"/>
      <c r="F176" s="266"/>
      <c r="G176" s="266"/>
      <c r="H176" s="266"/>
      <c r="I176" s="266"/>
      <c r="J176" s="266"/>
      <c r="K176" s="266"/>
      <c r="L176" s="266"/>
      <c r="M176" s="266"/>
      <c r="N176" s="266"/>
      <c r="O176" s="266"/>
      <c r="P176" s="266"/>
      <c r="Q176" s="266"/>
      <c r="R176" s="266"/>
      <c r="S176" s="266"/>
      <c r="T176" s="266"/>
      <c r="U176" s="266"/>
      <c r="V176" s="266"/>
      <c r="W176" s="266"/>
      <c r="X176" s="266"/>
      <c r="Y176" s="266"/>
      <c r="Z176" s="266"/>
      <c r="AA176" s="266"/>
      <c r="AB176" s="266"/>
      <c r="AC176" s="266"/>
      <c r="AD176" s="266"/>
      <c r="AE176" s="266"/>
      <c r="AF176" s="266"/>
      <c r="AG176" s="266"/>
      <c r="AH176" s="266"/>
      <c r="AI176" s="266"/>
      <c r="AJ176" s="266"/>
      <c r="AK176" s="266"/>
      <c r="AL176" s="266"/>
      <c r="AM176" s="266"/>
      <c r="AN176" s="266"/>
      <c r="AO176" s="266"/>
      <c r="AP176" s="266"/>
      <c r="AQ176" s="266"/>
      <c r="AR176" s="266"/>
      <c r="AS176" s="266"/>
      <c r="AT176" s="266"/>
      <c r="AU176" s="266"/>
      <c r="AV176" s="266"/>
      <c r="AW176" s="266"/>
      <c r="AX176" s="266"/>
      <c r="AY176" s="266"/>
      <c r="AZ176" s="266"/>
      <c r="BA176" s="266"/>
      <c r="BB176" s="266"/>
      <c r="BC176" s="266"/>
      <c r="BD176" s="266"/>
      <c r="BE176" s="267"/>
      <c r="BF176" s="144" t="s">
        <v>687</v>
      </c>
      <c r="BG176" s="159" t="s">
        <v>84</v>
      </c>
      <c r="BH176" s="150" t="s">
        <v>680</v>
      </c>
      <c r="BI176" s="145" t="s">
        <v>261</v>
      </c>
      <c r="BJ176" s="150" t="s">
        <v>183</v>
      </c>
      <c r="BK176" s="260">
        <v>200000</v>
      </c>
      <c r="BL176" s="260"/>
      <c r="BM176" s="260"/>
      <c r="BN176" s="260"/>
      <c r="BO176" s="260"/>
      <c r="BP176" s="260"/>
      <c r="BQ176" s="260"/>
      <c r="BR176" s="260"/>
      <c r="BS176" s="260"/>
      <c r="BT176" s="260"/>
      <c r="BU176" s="260"/>
      <c r="BV176" s="260"/>
      <c r="BW176" s="260"/>
      <c r="BX176" s="260">
        <v>190000</v>
      </c>
      <c r="BY176" s="260"/>
      <c r="BZ176" s="260"/>
      <c r="CA176" s="260"/>
      <c r="CB176" s="260"/>
      <c r="CC176" s="260"/>
      <c r="CD176" s="260"/>
      <c r="CE176" s="260"/>
      <c r="CF176" s="260"/>
      <c r="CG176" s="260"/>
      <c r="CH176" s="260"/>
      <c r="CI176" s="260"/>
      <c r="CJ176" s="260"/>
      <c r="CK176" s="260">
        <v>190000</v>
      </c>
      <c r="CL176" s="260"/>
      <c r="CM176" s="260"/>
      <c r="CN176" s="260"/>
      <c r="CO176" s="260"/>
      <c r="CP176" s="260"/>
      <c r="CQ176" s="260"/>
      <c r="CR176" s="260"/>
      <c r="CS176" s="260"/>
      <c r="CT176" s="260"/>
      <c r="CU176" s="260"/>
      <c r="CV176" s="260"/>
      <c r="CW176" s="260"/>
      <c r="CX176" s="269" t="s">
        <v>43</v>
      </c>
      <c r="CY176" s="269"/>
      <c r="CZ176" s="269"/>
      <c r="DA176" s="269"/>
      <c r="DB176" s="269"/>
      <c r="DC176" s="269"/>
      <c r="DD176" s="269"/>
      <c r="DE176" s="269"/>
      <c r="DF176" s="269"/>
      <c r="DG176" s="269"/>
      <c r="DH176" s="269"/>
      <c r="DI176" s="269"/>
      <c r="DJ176" s="270"/>
    </row>
    <row r="177" spans="1:114" ht="14.45" customHeight="1">
      <c r="A177" s="265" t="s">
        <v>241</v>
      </c>
      <c r="B177" s="266"/>
      <c r="C177" s="266"/>
      <c r="D177" s="266"/>
      <c r="E177" s="266"/>
      <c r="F177" s="266"/>
      <c r="G177" s="266"/>
      <c r="H177" s="266"/>
      <c r="I177" s="266"/>
      <c r="J177" s="266"/>
      <c r="K177" s="266"/>
      <c r="L177" s="266"/>
      <c r="M177" s="266"/>
      <c r="N177" s="266"/>
      <c r="O177" s="266"/>
      <c r="P177" s="266"/>
      <c r="Q177" s="266"/>
      <c r="R177" s="266"/>
      <c r="S177" s="266"/>
      <c r="T177" s="266"/>
      <c r="U177" s="266"/>
      <c r="V177" s="266"/>
      <c r="W177" s="266"/>
      <c r="X177" s="266"/>
      <c r="Y177" s="266"/>
      <c r="Z177" s="266"/>
      <c r="AA177" s="266"/>
      <c r="AB177" s="266"/>
      <c r="AC177" s="266"/>
      <c r="AD177" s="266"/>
      <c r="AE177" s="266"/>
      <c r="AF177" s="266"/>
      <c r="AG177" s="266"/>
      <c r="AH177" s="266"/>
      <c r="AI177" s="266"/>
      <c r="AJ177" s="266"/>
      <c r="AK177" s="266"/>
      <c r="AL177" s="266"/>
      <c r="AM177" s="266"/>
      <c r="AN177" s="266"/>
      <c r="AO177" s="266"/>
      <c r="AP177" s="266"/>
      <c r="AQ177" s="266"/>
      <c r="AR177" s="266"/>
      <c r="AS177" s="266"/>
      <c r="AT177" s="266"/>
      <c r="AU177" s="266"/>
      <c r="AV177" s="266"/>
      <c r="AW177" s="266"/>
      <c r="AX177" s="266"/>
      <c r="AY177" s="266"/>
      <c r="AZ177" s="266"/>
      <c r="BA177" s="266"/>
      <c r="BB177" s="266"/>
      <c r="BC177" s="266"/>
      <c r="BD177" s="266"/>
      <c r="BE177" s="267"/>
      <c r="BF177" s="144" t="s">
        <v>688</v>
      </c>
      <c r="BG177" s="159" t="s">
        <v>84</v>
      </c>
      <c r="BH177" s="150" t="s">
        <v>680</v>
      </c>
      <c r="BI177" s="145" t="s">
        <v>261</v>
      </c>
      <c r="BJ177" s="150" t="s">
        <v>692</v>
      </c>
      <c r="BK177" s="260">
        <v>100000</v>
      </c>
      <c r="BL177" s="260"/>
      <c r="BM177" s="260"/>
      <c r="BN177" s="260"/>
      <c r="BO177" s="260"/>
      <c r="BP177" s="260"/>
      <c r="BQ177" s="260"/>
      <c r="BR177" s="260"/>
      <c r="BS177" s="260"/>
      <c r="BT177" s="260"/>
      <c r="BU177" s="260"/>
      <c r="BV177" s="260"/>
      <c r="BW177" s="260"/>
      <c r="BX177" s="260">
        <v>100000</v>
      </c>
      <c r="BY177" s="260"/>
      <c r="BZ177" s="260"/>
      <c r="CA177" s="260"/>
      <c r="CB177" s="260"/>
      <c r="CC177" s="260"/>
      <c r="CD177" s="260"/>
      <c r="CE177" s="260"/>
      <c r="CF177" s="260"/>
      <c r="CG177" s="260"/>
      <c r="CH177" s="260"/>
      <c r="CI177" s="260"/>
      <c r="CJ177" s="260"/>
      <c r="CK177" s="260">
        <v>100000</v>
      </c>
      <c r="CL177" s="260"/>
      <c r="CM177" s="260"/>
      <c r="CN177" s="260"/>
      <c r="CO177" s="260"/>
      <c r="CP177" s="260"/>
      <c r="CQ177" s="260"/>
      <c r="CR177" s="260"/>
      <c r="CS177" s="260"/>
      <c r="CT177" s="260"/>
      <c r="CU177" s="260"/>
      <c r="CV177" s="260"/>
      <c r="CW177" s="260"/>
      <c r="CX177" s="269" t="s">
        <v>43</v>
      </c>
      <c r="CY177" s="269"/>
      <c r="CZ177" s="269"/>
      <c r="DA177" s="269"/>
      <c r="DB177" s="269"/>
      <c r="DC177" s="269"/>
      <c r="DD177" s="269"/>
      <c r="DE177" s="269"/>
      <c r="DF177" s="269"/>
      <c r="DG177" s="269"/>
      <c r="DH177" s="269"/>
      <c r="DI177" s="269"/>
      <c r="DJ177" s="270"/>
    </row>
    <row r="178" spans="1:114" ht="14.45" hidden="1" customHeight="1">
      <c r="A178" s="265" t="s">
        <v>241</v>
      </c>
      <c r="B178" s="266"/>
      <c r="C178" s="266"/>
      <c r="D178" s="266"/>
      <c r="E178" s="266"/>
      <c r="F178" s="266"/>
      <c r="G178" s="266"/>
      <c r="H178" s="266"/>
      <c r="I178" s="266"/>
      <c r="J178" s="266"/>
      <c r="K178" s="266"/>
      <c r="L178" s="266"/>
      <c r="M178" s="266"/>
      <c r="N178" s="266"/>
      <c r="O178" s="266"/>
      <c r="P178" s="266"/>
      <c r="Q178" s="266"/>
      <c r="R178" s="266"/>
      <c r="S178" s="266"/>
      <c r="T178" s="266"/>
      <c r="U178" s="266"/>
      <c r="V178" s="266"/>
      <c r="W178" s="266"/>
      <c r="X178" s="266"/>
      <c r="Y178" s="266"/>
      <c r="Z178" s="266"/>
      <c r="AA178" s="266"/>
      <c r="AB178" s="266"/>
      <c r="AC178" s="266"/>
      <c r="AD178" s="266"/>
      <c r="AE178" s="266"/>
      <c r="AF178" s="266"/>
      <c r="AG178" s="266"/>
      <c r="AH178" s="266"/>
      <c r="AI178" s="266"/>
      <c r="AJ178" s="266"/>
      <c r="AK178" s="266"/>
      <c r="AL178" s="266"/>
      <c r="AM178" s="266"/>
      <c r="AN178" s="266"/>
      <c r="AO178" s="266"/>
      <c r="AP178" s="266"/>
      <c r="AQ178" s="266"/>
      <c r="AR178" s="266"/>
      <c r="AS178" s="266"/>
      <c r="AT178" s="266"/>
      <c r="AU178" s="266"/>
      <c r="AV178" s="266"/>
      <c r="AW178" s="266"/>
      <c r="AX178" s="266"/>
      <c r="AY178" s="266"/>
      <c r="AZ178" s="266"/>
      <c r="BA178" s="266"/>
      <c r="BB178" s="266"/>
      <c r="BC178" s="266"/>
      <c r="BD178" s="266"/>
      <c r="BE178" s="267"/>
      <c r="BF178" s="144" t="s">
        <v>690</v>
      </c>
      <c r="BG178" s="159" t="s">
        <v>84</v>
      </c>
      <c r="BH178" s="150" t="s">
        <v>680</v>
      </c>
      <c r="BI178" s="145" t="s">
        <v>261</v>
      </c>
      <c r="BJ178" s="150" t="s">
        <v>214</v>
      </c>
      <c r="BK178" s="260"/>
      <c r="BL178" s="260"/>
      <c r="BM178" s="260"/>
      <c r="BN178" s="260"/>
      <c r="BO178" s="260"/>
      <c r="BP178" s="260"/>
      <c r="BQ178" s="260"/>
      <c r="BR178" s="260"/>
      <c r="BS178" s="260"/>
      <c r="BT178" s="260"/>
      <c r="BU178" s="260"/>
      <c r="BV178" s="260"/>
      <c r="BW178" s="260"/>
      <c r="BX178" s="260"/>
      <c r="BY178" s="260"/>
      <c r="BZ178" s="260"/>
      <c r="CA178" s="260"/>
      <c r="CB178" s="260"/>
      <c r="CC178" s="260"/>
      <c r="CD178" s="260"/>
      <c r="CE178" s="260"/>
      <c r="CF178" s="260"/>
      <c r="CG178" s="260"/>
      <c r="CH178" s="260"/>
      <c r="CI178" s="260"/>
      <c r="CJ178" s="260"/>
      <c r="CK178" s="260"/>
      <c r="CL178" s="260"/>
      <c r="CM178" s="260"/>
      <c r="CN178" s="260"/>
      <c r="CO178" s="260"/>
      <c r="CP178" s="260"/>
      <c r="CQ178" s="260"/>
      <c r="CR178" s="260"/>
      <c r="CS178" s="260"/>
      <c r="CT178" s="260"/>
      <c r="CU178" s="260"/>
      <c r="CV178" s="260"/>
      <c r="CW178" s="260"/>
      <c r="CX178" s="269" t="s">
        <v>43</v>
      </c>
      <c r="CY178" s="269"/>
      <c r="CZ178" s="269"/>
      <c r="DA178" s="269"/>
      <c r="DB178" s="269"/>
      <c r="DC178" s="269"/>
      <c r="DD178" s="269"/>
      <c r="DE178" s="269"/>
      <c r="DF178" s="269"/>
      <c r="DG178" s="269"/>
      <c r="DH178" s="269"/>
      <c r="DI178" s="269"/>
      <c r="DJ178" s="270"/>
    </row>
    <row r="179" spans="1:114" ht="14.45" customHeight="1">
      <c r="A179" s="265" t="s">
        <v>241</v>
      </c>
      <c r="B179" s="266"/>
      <c r="C179" s="266"/>
      <c r="D179" s="266"/>
      <c r="E179" s="266"/>
      <c r="F179" s="266"/>
      <c r="G179" s="266"/>
      <c r="H179" s="266"/>
      <c r="I179" s="266"/>
      <c r="J179" s="266"/>
      <c r="K179" s="266"/>
      <c r="L179" s="266"/>
      <c r="M179" s="266"/>
      <c r="N179" s="266"/>
      <c r="O179" s="266"/>
      <c r="P179" s="266"/>
      <c r="Q179" s="266"/>
      <c r="R179" s="266"/>
      <c r="S179" s="266"/>
      <c r="T179" s="266"/>
      <c r="U179" s="266"/>
      <c r="V179" s="266"/>
      <c r="W179" s="266"/>
      <c r="X179" s="266"/>
      <c r="Y179" s="266"/>
      <c r="Z179" s="266"/>
      <c r="AA179" s="266"/>
      <c r="AB179" s="266"/>
      <c r="AC179" s="266"/>
      <c r="AD179" s="266"/>
      <c r="AE179" s="266"/>
      <c r="AF179" s="266"/>
      <c r="AG179" s="266"/>
      <c r="AH179" s="266"/>
      <c r="AI179" s="266"/>
      <c r="AJ179" s="266"/>
      <c r="AK179" s="266"/>
      <c r="AL179" s="266"/>
      <c r="AM179" s="266"/>
      <c r="AN179" s="266"/>
      <c r="AO179" s="266"/>
      <c r="AP179" s="266"/>
      <c r="AQ179" s="266"/>
      <c r="AR179" s="266"/>
      <c r="AS179" s="266"/>
      <c r="AT179" s="266"/>
      <c r="AU179" s="266"/>
      <c r="AV179" s="266"/>
      <c r="AW179" s="266"/>
      <c r="AX179" s="266"/>
      <c r="AY179" s="266"/>
      <c r="AZ179" s="266"/>
      <c r="BA179" s="266"/>
      <c r="BB179" s="266"/>
      <c r="BC179" s="266"/>
      <c r="BD179" s="266"/>
      <c r="BE179" s="267"/>
      <c r="BF179" s="144" t="s">
        <v>691</v>
      </c>
      <c r="BG179" s="159" t="s">
        <v>84</v>
      </c>
      <c r="BH179" s="150" t="s">
        <v>680</v>
      </c>
      <c r="BI179" s="145" t="s">
        <v>261</v>
      </c>
      <c r="BJ179" s="150" t="s">
        <v>184</v>
      </c>
      <c r="BK179" s="260">
        <v>111286.37</v>
      </c>
      <c r="BL179" s="260"/>
      <c r="BM179" s="260"/>
      <c r="BN179" s="260"/>
      <c r="BO179" s="260"/>
      <c r="BP179" s="260"/>
      <c r="BQ179" s="260"/>
      <c r="BR179" s="260"/>
      <c r="BS179" s="260"/>
      <c r="BT179" s="260"/>
      <c r="BU179" s="260"/>
      <c r="BV179" s="260"/>
      <c r="BW179" s="260"/>
      <c r="BX179" s="260">
        <v>100000</v>
      </c>
      <c r="BY179" s="260"/>
      <c r="BZ179" s="260"/>
      <c r="CA179" s="260"/>
      <c r="CB179" s="260"/>
      <c r="CC179" s="260"/>
      <c r="CD179" s="260"/>
      <c r="CE179" s="260"/>
      <c r="CF179" s="260"/>
      <c r="CG179" s="260"/>
      <c r="CH179" s="260"/>
      <c r="CI179" s="260"/>
      <c r="CJ179" s="260"/>
      <c r="CK179" s="260">
        <v>100000</v>
      </c>
      <c r="CL179" s="260"/>
      <c r="CM179" s="260"/>
      <c r="CN179" s="260"/>
      <c r="CO179" s="260"/>
      <c r="CP179" s="260"/>
      <c r="CQ179" s="260"/>
      <c r="CR179" s="260"/>
      <c r="CS179" s="260"/>
      <c r="CT179" s="260"/>
      <c r="CU179" s="260"/>
      <c r="CV179" s="260"/>
      <c r="CW179" s="260"/>
      <c r="CX179" s="269" t="s">
        <v>43</v>
      </c>
      <c r="CY179" s="269"/>
      <c r="CZ179" s="269"/>
      <c r="DA179" s="269"/>
      <c r="DB179" s="269"/>
      <c r="DC179" s="269"/>
      <c r="DD179" s="269"/>
      <c r="DE179" s="269"/>
      <c r="DF179" s="269"/>
      <c r="DG179" s="269"/>
      <c r="DH179" s="269"/>
      <c r="DI179" s="269"/>
      <c r="DJ179" s="270"/>
    </row>
    <row r="180" spans="1:114" ht="14.45" customHeight="1">
      <c r="A180" s="265" t="s">
        <v>241</v>
      </c>
      <c r="B180" s="266"/>
      <c r="C180" s="266"/>
      <c r="D180" s="266"/>
      <c r="E180" s="266"/>
      <c r="F180" s="266"/>
      <c r="G180" s="266"/>
      <c r="H180" s="266"/>
      <c r="I180" s="266"/>
      <c r="J180" s="266"/>
      <c r="K180" s="266"/>
      <c r="L180" s="266"/>
      <c r="M180" s="266"/>
      <c r="N180" s="266"/>
      <c r="O180" s="266"/>
      <c r="P180" s="266"/>
      <c r="Q180" s="266"/>
      <c r="R180" s="266"/>
      <c r="S180" s="266"/>
      <c r="T180" s="266"/>
      <c r="U180" s="266"/>
      <c r="V180" s="266"/>
      <c r="W180" s="266"/>
      <c r="X180" s="266"/>
      <c r="Y180" s="266"/>
      <c r="Z180" s="266"/>
      <c r="AA180" s="266"/>
      <c r="AB180" s="266"/>
      <c r="AC180" s="266"/>
      <c r="AD180" s="266"/>
      <c r="AE180" s="266"/>
      <c r="AF180" s="266"/>
      <c r="AG180" s="266"/>
      <c r="AH180" s="266"/>
      <c r="AI180" s="266"/>
      <c r="AJ180" s="266"/>
      <c r="AK180" s="266"/>
      <c r="AL180" s="266"/>
      <c r="AM180" s="266"/>
      <c r="AN180" s="266"/>
      <c r="AO180" s="266"/>
      <c r="AP180" s="266"/>
      <c r="AQ180" s="266"/>
      <c r="AR180" s="266"/>
      <c r="AS180" s="266"/>
      <c r="AT180" s="266"/>
      <c r="AU180" s="266"/>
      <c r="AV180" s="266"/>
      <c r="AW180" s="266"/>
      <c r="AX180" s="266"/>
      <c r="AY180" s="266"/>
      <c r="AZ180" s="266"/>
      <c r="BA180" s="266"/>
      <c r="BB180" s="266"/>
      <c r="BC180" s="266"/>
      <c r="BD180" s="266"/>
      <c r="BE180" s="267"/>
      <c r="BF180" s="144" t="s">
        <v>693</v>
      </c>
      <c r="BG180" s="159" t="s">
        <v>84</v>
      </c>
      <c r="BH180" s="150" t="s">
        <v>680</v>
      </c>
      <c r="BI180" s="145" t="s">
        <v>261</v>
      </c>
      <c r="BJ180" s="150" t="s">
        <v>215</v>
      </c>
      <c r="BK180" s="260">
        <v>100000</v>
      </c>
      <c r="BL180" s="260"/>
      <c r="BM180" s="260"/>
      <c r="BN180" s="260"/>
      <c r="BO180" s="260"/>
      <c r="BP180" s="260"/>
      <c r="BQ180" s="260"/>
      <c r="BR180" s="260"/>
      <c r="BS180" s="260"/>
      <c r="BT180" s="260"/>
      <c r="BU180" s="260"/>
      <c r="BV180" s="260"/>
      <c r="BW180" s="260"/>
      <c r="BX180" s="260">
        <v>100000</v>
      </c>
      <c r="BY180" s="260"/>
      <c r="BZ180" s="260"/>
      <c r="CA180" s="260"/>
      <c r="CB180" s="260"/>
      <c r="CC180" s="260"/>
      <c r="CD180" s="260"/>
      <c r="CE180" s="260"/>
      <c r="CF180" s="260"/>
      <c r="CG180" s="260"/>
      <c r="CH180" s="260"/>
      <c r="CI180" s="260"/>
      <c r="CJ180" s="260"/>
      <c r="CK180" s="260">
        <v>100000</v>
      </c>
      <c r="CL180" s="260"/>
      <c r="CM180" s="260"/>
      <c r="CN180" s="260"/>
      <c r="CO180" s="260"/>
      <c r="CP180" s="260"/>
      <c r="CQ180" s="260"/>
      <c r="CR180" s="260"/>
      <c r="CS180" s="260"/>
      <c r="CT180" s="260"/>
      <c r="CU180" s="260"/>
      <c r="CV180" s="260"/>
      <c r="CW180" s="260"/>
      <c r="CX180" s="269" t="s">
        <v>43</v>
      </c>
      <c r="CY180" s="269"/>
      <c r="CZ180" s="269"/>
      <c r="DA180" s="269"/>
      <c r="DB180" s="269"/>
      <c r="DC180" s="269"/>
      <c r="DD180" s="269"/>
      <c r="DE180" s="269"/>
      <c r="DF180" s="269"/>
      <c r="DG180" s="269"/>
      <c r="DH180" s="269"/>
      <c r="DI180" s="269"/>
      <c r="DJ180" s="270"/>
    </row>
    <row r="181" spans="1:114" ht="14.45" customHeight="1">
      <c r="A181" s="265" t="s">
        <v>241</v>
      </c>
      <c r="B181" s="266"/>
      <c r="C181" s="266"/>
      <c r="D181" s="266"/>
      <c r="E181" s="266"/>
      <c r="F181" s="266"/>
      <c r="G181" s="266"/>
      <c r="H181" s="266"/>
      <c r="I181" s="266"/>
      <c r="J181" s="266"/>
      <c r="K181" s="266"/>
      <c r="L181" s="266"/>
      <c r="M181" s="266"/>
      <c r="N181" s="266"/>
      <c r="O181" s="266"/>
      <c r="P181" s="266"/>
      <c r="Q181" s="266"/>
      <c r="R181" s="266"/>
      <c r="S181" s="266"/>
      <c r="T181" s="266"/>
      <c r="U181" s="266"/>
      <c r="V181" s="266"/>
      <c r="W181" s="266"/>
      <c r="X181" s="266"/>
      <c r="Y181" s="266"/>
      <c r="Z181" s="266"/>
      <c r="AA181" s="266"/>
      <c r="AB181" s="266"/>
      <c r="AC181" s="266"/>
      <c r="AD181" s="266"/>
      <c r="AE181" s="266"/>
      <c r="AF181" s="266"/>
      <c r="AG181" s="266"/>
      <c r="AH181" s="266"/>
      <c r="AI181" s="266"/>
      <c r="AJ181" s="266"/>
      <c r="AK181" s="266"/>
      <c r="AL181" s="266"/>
      <c r="AM181" s="266"/>
      <c r="AN181" s="266"/>
      <c r="AO181" s="266"/>
      <c r="AP181" s="266"/>
      <c r="AQ181" s="266"/>
      <c r="AR181" s="266"/>
      <c r="AS181" s="266"/>
      <c r="AT181" s="266"/>
      <c r="AU181" s="266"/>
      <c r="AV181" s="266"/>
      <c r="AW181" s="266"/>
      <c r="AX181" s="266"/>
      <c r="AY181" s="266"/>
      <c r="AZ181" s="266"/>
      <c r="BA181" s="266"/>
      <c r="BB181" s="266"/>
      <c r="BC181" s="266"/>
      <c r="BD181" s="266"/>
      <c r="BE181" s="267"/>
      <c r="BF181" s="144" t="s">
        <v>862</v>
      </c>
      <c r="BG181" s="159" t="s">
        <v>694</v>
      </c>
      <c r="BH181" s="150" t="s">
        <v>680</v>
      </c>
      <c r="BI181" s="145" t="s">
        <v>261</v>
      </c>
      <c r="BJ181" s="150" t="s">
        <v>695</v>
      </c>
      <c r="BK181" s="260">
        <v>1000</v>
      </c>
      <c r="BL181" s="260"/>
      <c r="BM181" s="260"/>
      <c r="BN181" s="260"/>
      <c r="BO181" s="260"/>
      <c r="BP181" s="260"/>
      <c r="BQ181" s="260"/>
      <c r="BR181" s="260"/>
      <c r="BS181" s="260"/>
      <c r="BT181" s="260"/>
      <c r="BU181" s="260"/>
      <c r="BV181" s="260"/>
      <c r="BW181" s="260"/>
      <c r="BX181" s="260">
        <v>1000</v>
      </c>
      <c r="BY181" s="260"/>
      <c r="BZ181" s="260"/>
      <c r="CA181" s="260"/>
      <c r="CB181" s="260"/>
      <c r="CC181" s="260"/>
      <c r="CD181" s="260"/>
      <c r="CE181" s="260"/>
      <c r="CF181" s="260"/>
      <c r="CG181" s="260"/>
      <c r="CH181" s="260"/>
      <c r="CI181" s="260"/>
      <c r="CJ181" s="260"/>
      <c r="CK181" s="260">
        <v>1000</v>
      </c>
      <c r="CL181" s="260"/>
      <c r="CM181" s="260"/>
      <c r="CN181" s="260"/>
      <c r="CO181" s="260"/>
      <c r="CP181" s="260"/>
      <c r="CQ181" s="260"/>
      <c r="CR181" s="260"/>
      <c r="CS181" s="260"/>
      <c r="CT181" s="260"/>
      <c r="CU181" s="260"/>
      <c r="CV181" s="260"/>
      <c r="CW181" s="260"/>
      <c r="CX181" s="269" t="s">
        <v>43</v>
      </c>
      <c r="CY181" s="269"/>
      <c r="CZ181" s="269"/>
      <c r="DA181" s="269"/>
      <c r="DB181" s="269"/>
      <c r="DC181" s="269"/>
      <c r="DD181" s="269"/>
      <c r="DE181" s="269"/>
      <c r="DF181" s="269"/>
      <c r="DG181" s="269"/>
      <c r="DH181" s="269"/>
      <c r="DI181" s="269"/>
      <c r="DJ181" s="270"/>
    </row>
    <row r="182" spans="1:114" ht="14.45" customHeight="1">
      <c r="A182" s="418" t="s">
        <v>245</v>
      </c>
      <c r="B182" s="419"/>
      <c r="C182" s="419"/>
      <c r="D182" s="419"/>
      <c r="E182" s="419"/>
      <c r="F182" s="419"/>
      <c r="G182" s="419"/>
      <c r="H182" s="419"/>
      <c r="I182" s="419"/>
      <c r="J182" s="419"/>
      <c r="K182" s="419"/>
      <c r="L182" s="419"/>
      <c r="M182" s="419"/>
      <c r="N182" s="419"/>
      <c r="O182" s="419"/>
      <c r="P182" s="419"/>
      <c r="Q182" s="419"/>
      <c r="R182" s="419"/>
      <c r="S182" s="419"/>
      <c r="T182" s="419"/>
      <c r="U182" s="419"/>
      <c r="V182" s="419"/>
      <c r="W182" s="419"/>
      <c r="X182" s="419"/>
      <c r="Y182" s="419"/>
      <c r="Z182" s="419"/>
      <c r="AA182" s="419"/>
      <c r="AB182" s="419"/>
      <c r="AC182" s="419"/>
      <c r="AD182" s="419"/>
      <c r="AE182" s="419"/>
      <c r="AF182" s="419"/>
      <c r="AG182" s="419"/>
      <c r="AH182" s="419"/>
      <c r="AI182" s="419"/>
      <c r="AJ182" s="419"/>
      <c r="AK182" s="419"/>
      <c r="AL182" s="419"/>
      <c r="AM182" s="419"/>
      <c r="AN182" s="419"/>
      <c r="AO182" s="419"/>
      <c r="AP182" s="419"/>
      <c r="AQ182" s="419"/>
      <c r="AR182" s="419"/>
      <c r="AS182" s="419"/>
      <c r="AT182" s="419"/>
      <c r="AU182" s="419"/>
      <c r="AV182" s="419"/>
      <c r="AW182" s="419"/>
      <c r="AX182" s="419"/>
      <c r="AY182" s="419"/>
      <c r="AZ182" s="419"/>
      <c r="BA182" s="419"/>
      <c r="BB182" s="419"/>
      <c r="BC182" s="419"/>
      <c r="BD182" s="419"/>
      <c r="BE182" s="420"/>
      <c r="BF182" s="147" t="s">
        <v>246</v>
      </c>
      <c r="BG182" s="161" t="s">
        <v>43</v>
      </c>
      <c r="BH182" s="154"/>
      <c r="BI182" s="145"/>
      <c r="BJ182" s="154" t="s">
        <v>43</v>
      </c>
      <c r="BK182" s="268">
        <f>SUM(BK183:BW186)</f>
        <v>1000000</v>
      </c>
      <c r="BL182" s="268"/>
      <c r="BM182" s="268"/>
      <c r="BN182" s="268"/>
      <c r="BO182" s="268"/>
      <c r="BP182" s="268"/>
      <c r="BQ182" s="268"/>
      <c r="BR182" s="268"/>
      <c r="BS182" s="268"/>
      <c r="BT182" s="268"/>
      <c r="BU182" s="268"/>
      <c r="BV182" s="268"/>
      <c r="BW182" s="268"/>
      <c r="BX182" s="268">
        <f>SUM(BX183:CJ186)</f>
        <v>0</v>
      </c>
      <c r="BY182" s="268"/>
      <c r="BZ182" s="268"/>
      <c r="CA182" s="268"/>
      <c r="CB182" s="268"/>
      <c r="CC182" s="268"/>
      <c r="CD182" s="268"/>
      <c r="CE182" s="268"/>
      <c r="CF182" s="268"/>
      <c r="CG182" s="268"/>
      <c r="CH182" s="268"/>
      <c r="CI182" s="268"/>
      <c r="CJ182" s="268"/>
      <c r="CK182" s="268">
        <f>SUM(CK183:CW186)</f>
        <v>0</v>
      </c>
      <c r="CL182" s="268"/>
      <c r="CM182" s="268"/>
      <c r="CN182" s="268"/>
      <c r="CO182" s="268"/>
      <c r="CP182" s="268"/>
      <c r="CQ182" s="268"/>
      <c r="CR182" s="268"/>
      <c r="CS182" s="268"/>
      <c r="CT182" s="268"/>
      <c r="CU182" s="268"/>
      <c r="CV182" s="268"/>
      <c r="CW182" s="268"/>
      <c r="CX182" s="408" t="s">
        <v>43</v>
      </c>
      <c r="CY182" s="408"/>
      <c r="CZ182" s="408"/>
      <c r="DA182" s="408"/>
      <c r="DB182" s="408"/>
      <c r="DC182" s="408"/>
      <c r="DD182" s="408"/>
      <c r="DE182" s="408"/>
      <c r="DF182" s="408"/>
      <c r="DG182" s="408"/>
      <c r="DH182" s="408"/>
      <c r="DI182" s="408"/>
      <c r="DJ182" s="409"/>
    </row>
    <row r="183" spans="1:114" ht="14.45" customHeight="1">
      <c r="A183" s="265" t="s">
        <v>245</v>
      </c>
      <c r="B183" s="266"/>
      <c r="C183" s="266"/>
      <c r="D183" s="266"/>
      <c r="E183" s="266"/>
      <c r="F183" s="266"/>
      <c r="G183" s="266"/>
      <c r="H183" s="266"/>
      <c r="I183" s="266"/>
      <c r="J183" s="266"/>
      <c r="K183" s="266"/>
      <c r="L183" s="266"/>
      <c r="M183" s="266"/>
      <c r="N183" s="266"/>
      <c r="O183" s="266"/>
      <c r="P183" s="266"/>
      <c r="Q183" s="266"/>
      <c r="R183" s="266"/>
      <c r="S183" s="266"/>
      <c r="T183" s="266"/>
      <c r="U183" s="266"/>
      <c r="V183" s="266"/>
      <c r="W183" s="266"/>
      <c r="X183" s="266"/>
      <c r="Y183" s="266"/>
      <c r="Z183" s="266"/>
      <c r="AA183" s="266"/>
      <c r="AB183" s="266"/>
      <c r="AC183" s="266"/>
      <c r="AD183" s="266"/>
      <c r="AE183" s="266"/>
      <c r="AF183" s="266"/>
      <c r="AG183" s="266"/>
      <c r="AH183" s="266"/>
      <c r="AI183" s="266"/>
      <c r="AJ183" s="266"/>
      <c r="AK183" s="266"/>
      <c r="AL183" s="266"/>
      <c r="AM183" s="266"/>
      <c r="AN183" s="266"/>
      <c r="AO183" s="266"/>
      <c r="AP183" s="266"/>
      <c r="AQ183" s="266"/>
      <c r="AR183" s="266"/>
      <c r="AS183" s="266"/>
      <c r="AT183" s="266"/>
      <c r="AU183" s="266"/>
      <c r="AV183" s="266"/>
      <c r="AW183" s="266"/>
      <c r="AX183" s="266"/>
      <c r="AY183" s="266"/>
      <c r="AZ183" s="266"/>
      <c r="BA183" s="266"/>
      <c r="BB183" s="266"/>
      <c r="BC183" s="266"/>
      <c r="BD183" s="266"/>
      <c r="BE183" s="267"/>
      <c r="BF183" s="144" t="s">
        <v>247</v>
      </c>
      <c r="BG183" s="159" t="s">
        <v>84</v>
      </c>
      <c r="BH183" s="150" t="s">
        <v>874</v>
      </c>
      <c r="BI183" s="145" t="s">
        <v>261</v>
      </c>
      <c r="BJ183" s="150" t="s">
        <v>211</v>
      </c>
      <c r="BK183" s="260"/>
      <c r="BL183" s="260"/>
      <c r="BM183" s="260"/>
      <c r="BN183" s="260"/>
      <c r="BO183" s="260"/>
      <c r="BP183" s="260"/>
      <c r="BQ183" s="260"/>
      <c r="BR183" s="260"/>
      <c r="BS183" s="260"/>
      <c r="BT183" s="260"/>
      <c r="BU183" s="260"/>
      <c r="BV183" s="260"/>
      <c r="BW183" s="260"/>
      <c r="BX183" s="260"/>
      <c r="BY183" s="260"/>
      <c r="BZ183" s="260"/>
      <c r="CA183" s="260"/>
      <c r="CB183" s="260"/>
      <c r="CC183" s="260"/>
      <c r="CD183" s="260"/>
      <c r="CE183" s="260"/>
      <c r="CF183" s="260"/>
      <c r="CG183" s="260"/>
      <c r="CH183" s="260"/>
      <c r="CI183" s="260"/>
      <c r="CJ183" s="260"/>
      <c r="CK183" s="260"/>
      <c r="CL183" s="260"/>
      <c r="CM183" s="260"/>
      <c r="CN183" s="260"/>
      <c r="CO183" s="260"/>
      <c r="CP183" s="260"/>
      <c r="CQ183" s="260"/>
      <c r="CR183" s="260"/>
      <c r="CS183" s="260"/>
      <c r="CT183" s="260"/>
      <c r="CU183" s="260"/>
      <c r="CV183" s="260"/>
      <c r="CW183" s="260"/>
      <c r="CX183" s="269" t="s">
        <v>43</v>
      </c>
      <c r="CY183" s="269"/>
      <c r="CZ183" s="269"/>
      <c r="DA183" s="269"/>
      <c r="DB183" s="269"/>
      <c r="DC183" s="269"/>
      <c r="DD183" s="269"/>
      <c r="DE183" s="269"/>
      <c r="DF183" s="269"/>
      <c r="DG183" s="269"/>
      <c r="DH183" s="269"/>
      <c r="DI183" s="269"/>
      <c r="DJ183" s="270"/>
    </row>
    <row r="184" spans="1:114" ht="14.45" customHeight="1">
      <c r="A184" s="265" t="s">
        <v>245</v>
      </c>
      <c r="B184" s="266"/>
      <c r="C184" s="266"/>
      <c r="D184" s="266"/>
      <c r="E184" s="266"/>
      <c r="F184" s="266"/>
      <c r="G184" s="266"/>
      <c r="H184" s="266"/>
      <c r="I184" s="266"/>
      <c r="J184" s="266"/>
      <c r="K184" s="266"/>
      <c r="L184" s="266"/>
      <c r="M184" s="266"/>
      <c r="N184" s="266"/>
      <c r="O184" s="266"/>
      <c r="P184" s="266"/>
      <c r="Q184" s="266"/>
      <c r="R184" s="266"/>
      <c r="S184" s="266"/>
      <c r="T184" s="266"/>
      <c r="U184" s="266"/>
      <c r="V184" s="266"/>
      <c r="W184" s="266"/>
      <c r="X184" s="266"/>
      <c r="Y184" s="266"/>
      <c r="Z184" s="266"/>
      <c r="AA184" s="266"/>
      <c r="AB184" s="266"/>
      <c r="AC184" s="266"/>
      <c r="AD184" s="266"/>
      <c r="AE184" s="266"/>
      <c r="AF184" s="266"/>
      <c r="AG184" s="266"/>
      <c r="AH184" s="266"/>
      <c r="AI184" s="266"/>
      <c r="AJ184" s="266"/>
      <c r="AK184" s="266"/>
      <c r="AL184" s="266"/>
      <c r="AM184" s="266"/>
      <c r="AN184" s="266"/>
      <c r="AO184" s="266"/>
      <c r="AP184" s="266"/>
      <c r="AQ184" s="266"/>
      <c r="AR184" s="266"/>
      <c r="AS184" s="266"/>
      <c r="AT184" s="266"/>
      <c r="AU184" s="266"/>
      <c r="AV184" s="266"/>
      <c r="AW184" s="266"/>
      <c r="AX184" s="266"/>
      <c r="AY184" s="266"/>
      <c r="AZ184" s="266"/>
      <c r="BA184" s="266"/>
      <c r="BB184" s="266"/>
      <c r="BC184" s="266"/>
      <c r="BD184" s="266"/>
      <c r="BE184" s="267"/>
      <c r="BF184" s="144" t="s">
        <v>248</v>
      </c>
      <c r="BG184" s="159" t="s">
        <v>84</v>
      </c>
      <c r="BH184" s="150"/>
      <c r="BI184" s="145" t="s">
        <v>261</v>
      </c>
      <c r="BJ184" s="150" t="s">
        <v>178</v>
      </c>
      <c r="BK184" s="260"/>
      <c r="BL184" s="260"/>
      <c r="BM184" s="260"/>
      <c r="BN184" s="260"/>
      <c r="BO184" s="260"/>
      <c r="BP184" s="260"/>
      <c r="BQ184" s="260"/>
      <c r="BR184" s="260"/>
      <c r="BS184" s="260"/>
      <c r="BT184" s="260"/>
      <c r="BU184" s="260"/>
      <c r="BV184" s="260"/>
      <c r="BW184" s="260"/>
      <c r="BX184" s="260"/>
      <c r="BY184" s="260"/>
      <c r="BZ184" s="260"/>
      <c r="CA184" s="260"/>
      <c r="CB184" s="260"/>
      <c r="CC184" s="260"/>
      <c r="CD184" s="260"/>
      <c r="CE184" s="260"/>
      <c r="CF184" s="260"/>
      <c r="CG184" s="260"/>
      <c r="CH184" s="260"/>
      <c r="CI184" s="260"/>
      <c r="CJ184" s="260"/>
      <c r="CK184" s="260"/>
      <c r="CL184" s="260"/>
      <c r="CM184" s="260"/>
      <c r="CN184" s="260"/>
      <c r="CO184" s="260"/>
      <c r="CP184" s="260"/>
      <c r="CQ184" s="260"/>
      <c r="CR184" s="260"/>
      <c r="CS184" s="260"/>
      <c r="CT184" s="260"/>
      <c r="CU184" s="260"/>
      <c r="CV184" s="260"/>
      <c r="CW184" s="260"/>
      <c r="CX184" s="269" t="s">
        <v>43</v>
      </c>
      <c r="CY184" s="269"/>
      <c r="CZ184" s="269"/>
      <c r="DA184" s="269"/>
      <c r="DB184" s="269"/>
      <c r="DC184" s="269"/>
      <c r="DD184" s="269"/>
      <c r="DE184" s="269"/>
      <c r="DF184" s="269"/>
      <c r="DG184" s="269"/>
      <c r="DH184" s="269"/>
      <c r="DI184" s="269"/>
      <c r="DJ184" s="270"/>
    </row>
    <row r="185" spans="1:114" ht="14.45" customHeight="1">
      <c r="A185" s="265" t="s">
        <v>245</v>
      </c>
      <c r="B185" s="266"/>
      <c r="C185" s="266"/>
      <c r="D185" s="266"/>
      <c r="E185" s="266"/>
      <c r="F185" s="266"/>
      <c r="G185" s="266"/>
      <c r="H185" s="266"/>
      <c r="I185" s="266"/>
      <c r="J185" s="266"/>
      <c r="K185" s="266"/>
      <c r="L185" s="266"/>
      <c r="M185" s="266"/>
      <c r="N185" s="266"/>
      <c r="O185" s="266"/>
      <c r="P185" s="266"/>
      <c r="Q185" s="266"/>
      <c r="R185" s="266"/>
      <c r="S185" s="266"/>
      <c r="T185" s="266"/>
      <c r="U185" s="266"/>
      <c r="V185" s="266"/>
      <c r="W185" s="266"/>
      <c r="X185" s="266"/>
      <c r="Y185" s="266"/>
      <c r="Z185" s="266"/>
      <c r="AA185" s="266"/>
      <c r="AB185" s="266"/>
      <c r="AC185" s="266"/>
      <c r="AD185" s="266"/>
      <c r="AE185" s="266"/>
      <c r="AF185" s="266"/>
      <c r="AG185" s="266"/>
      <c r="AH185" s="266"/>
      <c r="AI185" s="266"/>
      <c r="AJ185" s="266"/>
      <c r="AK185" s="266"/>
      <c r="AL185" s="266"/>
      <c r="AM185" s="266"/>
      <c r="AN185" s="266"/>
      <c r="AO185" s="266"/>
      <c r="AP185" s="266"/>
      <c r="AQ185" s="266"/>
      <c r="AR185" s="266"/>
      <c r="AS185" s="266"/>
      <c r="AT185" s="266"/>
      <c r="AU185" s="266"/>
      <c r="AV185" s="266"/>
      <c r="AW185" s="266"/>
      <c r="AX185" s="266"/>
      <c r="AY185" s="266"/>
      <c r="AZ185" s="266"/>
      <c r="BA185" s="266"/>
      <c r="BB185" s="266"/>
      <c r="BC185" s="266"/>
      <c r="BD185" s="266"/>
      <c r="BE185" s="267"/>
      <c r="BF185" s="144" t="s">
        <v>249</v>
      </c>
      <c r="BG185" s="159" t="s">
        <v>84</v>
      </c>
      <c r="BH185" s="150"/>
      <c r="BI185" s="145" t="s">
        <v>261</v>
      </c>
      <c r="BJ185" s="150" t="s">
        <v>183</v>
      </c>
      <c r="BK185" s="260">
        <v>1000000</v>
      </c>
      <c r="BL185" s="260"/>
      <c r="BM185" s="260"/>
      <c r="BN185" s="260"/>
      <c r="BO185" s="260"/>
      <c r="BP185" s="260"/>
      <c r="BQ185" s="260"/>
      <c r="BR185" s="260"/>
      <c r="BS185" s="260"/>
      <c r="BT185" s="260"/>
      <c r="BU185" s="260"/>
      <c r="BV185" s="260"/>
      <c r="BW185" s="260"/>
      <c r="BX185" s="260"/>
      <c r="BY185" s="260"/>
      <c r="BZ185" s="260"/>
      <c r="CA185" s="260"/>
      <c r="CB185" s="260"/>
      <c r="CC185" s="260"/>
      <c r="CD185" s="260"/>
      <c r="CE185" s="260"/>
      <c r="CF185" s="260"/>
      <c r="CG185" s="260"/>
      <c r="CH185" s="260"/>
      <c r="CI185" s="260"/>
      <c r="CJ185" s="260"/>
      <c r="CK185" s="260"/>
      <c r="CL185" s="260"/>
      <c r="CM185" s="260"/>
      <c r="CN185" s="260"/>
      <c r="CO185" s="260"/>
      <c r="CP185" s="260"/>
      <c r="CQ185" s="260"/>
      <c r="CR185" s="260"/>
      <c r="CS185" s="260"/>
      <c r="CT185" s="260"/>
      <c r="CU185" s="260"/>
      <c r="CV185" s="260"/>
      <c r="CW185" s="260"/>
      <c r="CX185" s="269" t="s">
        <v>43</v>
      </c>
      <c r="CY185" s="269"/>
      <c r="CZ185" s="269"/>
      <c r="DA185" s="269"/>
      <c r="DB185" s="269"/>
      <c r="DC185" s="269"/>
      <c r="DD185" s="269"/>
      <c r="DE185" s="269"/>
      <c r="DF185" s="269"/>
      <c r="DG185" s="269"/>
      <c r="DH185" s="269"/>
      <c r="DI185" s="269"/>
      <c r="DJ185" s="270"/>
    </row>
    <row r="186" spans="1:114" ht="14.45" customHeight="1">
      <c r="A186" s="265" t="s">
        <v>245</v>
      </c>
      <c r="B186" s="266"/>
      <c r="C186" s="266"/>
      <c r="D186" s="266"/>
      <c r="E186" s="266"/>
      <c r="F186" s="266"/>
      <c r="G186" s="266"/>
      <c r="H186" s="266"/>
      <c r="I186" s="266"/>
      <c r="J186" s="266"/>
      <c r="K186" s="266"/>
      <c r="L186" s="266"/>
      <c r="M186" s="266"/>
      <c r="N186" s="266"/>
      <c r="O186" s="266"/>
      <c r="P186" s="266"/>
      <c r="Q186" s="266"/>
      <c r="R186" s="266"/>
      <c r="S186" s="266"/>
      <c r="T186" s="266"/>
      <c r="U186" s="266"/>
      <c r="V186" s="266"/>
      <c r="W186" s="266"/>
      <c r="X186" s="266"/>
      <c r="Y186" s="266"/>
      <c r="Z186" s="266"/>
      <c r="AA186" s="266"/>
      <c r="AB186" s="266"/>
      <c r="AC186" s="266"/>
      <c r="AD186" s="266"/>
      <c r="AE186" s="266"/>
      <c r="AF186" s="266"/>
      <c r="AG186" s="266"/>
      <c r="AH186" s="266"/>
      <c r="AI186" s="266"/>
      <c r="AJ186" s="266"/>
      <c r="AK186" s="266"/>
      <c r="AL186" s="266"/>
      <c r="AM186" s="266"/>
      <c r="AN186" s="266"/>
      <c r="AO186" s="266"/>
      <c r="AP186" s="266"/>
      <c r="AQ186" s="266"/>
      <c r="AR186" s="266"/>
      <c r="AS186" s="266"/>
      <c r="AT186" s="266"/>
      <c r="AU186" s="266"/>
      <c r="AV186" s="266"/>
      <c r="AW186" s="266"/>
      <c r="AX186" s="266"/>
      <c r="AY186" s="266"/>
      <c r="AZ186" s="266"/>
      <c r="BA186" s="266"/>
      <c r="BB186" s="266"/>
      <c r="BC186" s="266"/>
      <c r="BD186" s="266"/>
      <c r="BE186" s="267"/>
      <c r="BF186" s="144" t="s">
        <v>250</v>
      </c>
      <c r="BG186" s="159" t="s">
        <v>84</v>
      </c>
      <c r="BH186" s="150"/>
      <c r="BI186" s="145" t="s">
        <v>261</v>
      </c>
      <c r="BJ186" s="150" t="s">
        <v>184</v>
      </c>
      <c r="BK186" s="260"/>
      <c r="BL186" s="260"/>
      <c r="BM186" s="260"/>
      <c r="BN186" s="260"/>
      <c r="BO186" s="260"/>
      <c r="BP186" s="260"/>
      <c r="BQ186" s="260"/>
      <c r="BR186" s="260"/>
      <c r="BS186" s="260"/>
      <c r="BT186" s="260"/>
      <c r="BU186" s="260"/>
      <c r="BV186" s="260"/>
      <c r="BW186" s="260"/>
      <c r="BX186" s="260"/>
      <c r="BY186" s="260"/>
      <c r="BZ186" s="260"/>
      <c r="CA186" s="260"/>
      <c r="CB186" s="260"/>
      <c r="CC186" s="260"/>
      <c r="CD186" s="260"/>
      <c r="CE186" s="260"/>
      <c r="CF186" s="260"/>
      <c r="CG186" s="260"/>
      <c r="CH186" s="260"/>
      <c r="CI186" s="260"/>
      <c r="CJ186" s="260"/>
      <c r="CK186" s="260"/>
      <c r="CL186" s="260"/>
      <c r="CM186" s="260"/>
      <c r="CN186" s="260"/>
      <c r="CO186" s="260"/>
      <c r="CP186" s="260"/>
      <c r="CQ186" s="260"/>
      <c r="CR186" s="260"/>
      <c r="CS186" s="260"/>
      <c r="CT186" s="260"/>
      <c r="CU186" s="260"/>
      <c r="CV186" s="260"/>
      <c r="CW186" s="260"/>
      <c r="CX186" s="269" t="s">
        <v>43</v>
      </c>
      <c r="CY186" s="269"/>
      <c r="CZ186" s="269"/>
      <c r="DA186" s="269"/>
      <c r="DB186" s="269"/>
      <c r="DC186" s="269"/>
      <c r="DD186" s="269"/>
      <c r="DE186" s="269"/>
      <c r="DF186" s="269"/>
      <c r="DG186" s="269"/>
      <c r="DH186" s="269"/>
      <c r="DI186" s="269"/>
      <c r="DJ186" s="270"/>
    </row>
    <row r="187" spans="1:114" ht="22.9" customHeight="1">
      <c r="A187" s="418" t="s">
        <v>251</v>
      </c>
      <c r="B187" s="419"/>
      <c r="C187" s="419"/>
      <c r="D187" s="419"/>
      <c r="E187" s="419"/>
      <c r="F187" s="419"/>
      <c r="G187" s="419"/>
      <c r="H187" s="419"/>
      <c r="I187" s="419"/>
      <c r="J187" s="419"/>
      <c r="K187" s="419"/>
      <c r="L187" s="419"/>
      <c r="M187" s="419"/>
      <c r="N187" s="419"/>
      <c r="O187" s="419"/>
      <c r="P187" s="419"/>
      <c r="Q187" s="419"/>
      <c r="R187" s="419"/>
      <c r="S187" s="419"/>
      <c r="T187" s="419"/>
      <c r="U187" s="419"/>
      <c r="V187" s="419"/>
      <c r="W187" s="419"/>
      <c r="X187" s="419"/>
      <c r="Y187" s="419"/>
      <c r="Z187" s="419"/>
      <c r="AA187" s="419"/>
      <c r="AB187" s="419"/>
      <c r="AC187" s="419"/>
      <c r="AD187" s="419"/>
      <c r="AE187" s="419"/>
      <c r="AF187" s="419"/>
      <c r="AG187" s="419"/>
      <c r="AH187" s="419"/>
      <c r="AI187" s="419"/>
      <c r="AJ187" s="419"/>
      <c r="AK187" s="419"/>
      <c r="AL187" s="419"/>
      <c r="AM187" s="419"/>
      <c r="AN187" s="419"/>
      <c r="AO187" s="419"/>
      <c r="AP187" s="419"/>
      <c r="AQ187" s="419"/>
      <c r="AR187" s="419"/>
      <c r="AS187" s="419"/>
      <c r="AT187" s="419"/>
      <c r="AU187" s="419"/>
      <c r="AV187" s="419"/>
      <c r="AW187" s="419"/>
      <c r="AX187" s="419"/>
      <c r="AY187" s="419"/>
      <c r="AZ187" s="419"/>
      <c r="BA187" s="419"/>
      <c r="BB187" s="419"/>
      <c r="BC187" s="419"/>
      <c r="BD187" s="419"/>
      <c r="BE187" s="420"/>
      <c r="BF187" s="147" t="s">
        <v>252</v>
      </c>
      <c r="BG187" s="161" t="s">
        <v>43</v>
      </c>
      <c r="BH187" s="154" t="s">
        <v>681</v>
      </c>
      <c r="BI187" s="145"/>
      <c r="BJ187" s="154" t="s">
        <v>43</v>
      </c>
      <c r="BK187" s="268">
        <f>SUM(BK188:BW192)</f>
        <v>605864.34000000008</v>
      </c>
      <c r="BL187" s="268"/>
      <c r="BM187" s="268"/>
      <c r="BN187" s="268"/>
      <c r="BO187" s="268"/>
      <c r="BP187" s="268"/>
      <c r="BQ187" s="268"/>
      <c r="BR187" s="268"/>
      <c r="BS187" s="268"/>
      <c r="BT187" s="268"/>
      <c r="BU187" s="268"/>
      <c r="BV187" s="268"/>
      <c r="BW187" s="268"/>
      <c r="BX187" s="268">
        <f>SUM(BX188:CJ192)</f>
        <v>300000</v>
      </c>
      <c r="BY187" s="268"/>
      <c r="BZ187" s="268"/>
      <c r="CA187" s="268"/>
      <c r="CB187" s="268"/>
      <c r="CC187" s="268"/>
      <c r="CD187" s="268"/>
      <c r="CE187" s="268"/>
      <c r="CF187" s="268"/>
      <c r="CG187" s="268"/>
      <c r="CH187" s="268"/>
      <c r="CI187" s="268"/>
      <c r="CJ187" s="268"/>
      <c r="CK187" s="268">
        <f>SUM(CK188:CW192)</f>
        <v>300000</v>
      </c>
      <c r="CL187" s="268"/>
      <c r="CM187" s="268"/>
      <c r="CN187" s="268"/>
      <c r="CO187" s="268"/>
      <c r="CP187" s="268"/>
      <c r="CQ187" s="268"/>
      <c r="CR187" s="268"/>
      <c r="CS187" s="268"/>
      <c r="CT187" s="268"/>
      <c r="CU187" s="268"/>
      <c r="CV187" s="268"/>
      <c r="CW187" s="268"/>
      <c r="CX187" s="408" t="s">
        <v>43</v>
      </c>
      <c r="CY187" s="408"/>
      <c r="CZ187" s="408"/>
      <c r="DA187" s="408"/>
      <c r="DB187" s="408"/>
      <c r="DC187" s="408"/>
      <c r="DD187" s="408"/>
      <c r="DE187" s="408"/>
      <c r="DF187" s="408"/>
      <c r="DG187" s="408"/>
      <c r="DH187" s="408"/>
      <c r="DI187" s="408"/>
      <c r="DJ187" s="409"/>
    </row>
    <row r="188" spans="1:114" ht="22.9" customHeight="1">
      <c r="A188" s="265" t="s">
        <v>251</v>
      </c>
      <c r="B188" s="266"/>
      <c r="C188" s="266"/>
      <c r="D188" s="266"/>
      <c r="E188" s="266"/>
      <c r="F188" s="266"/>
      <c r="G188" s="266"/>
      <c r="H188" s="266"/>
      <c r="I188" s="266"/>
      <c r="J188" s="266"/>
      <c r="K188" s="266"/>
      <c r="L188" s="266"/>
      <c r="M188" s="266"/>
      <c r="N188" s="266"/>
      <c r="O188" s="266"/>
      <c r="P188" s="266"/>
      <c r="Q188" s="266"/>
      <c r="R188" s="266"/>
      <c r="S188" s="266"/>
      <c r="T188" s="266"/>
      <c r="U188" s="266"/>
      <c r="V188" s="266"/>
      <c r="W188" s="266"/>
      <c r="X188" s="266"/>
      <c r="Y188" s="266"/>
      <c r="Z188" s="266"/>
      <c r="AA188" s="266"/>
      <c r="AB188" s="266"/>
      <c r="AC188" s="266"/>
      <c r="AD188" s="266"/>
      <c r="AE188" s="266"/>
      <c r="AF188" s="266"/>
      <c r="AG188" s="266"/>
      <c r="AH188" s="266"/>
      <c r="AI188" s="266"/>
      <c r="AJ188" s="266"/>
      <c r="AK188" s="266"/>
      <c r="AL188" s="266"/>
      <c r="AM188" s="266"/>
      <c r="AN188" s="266"/>
      <c r="AO188" s="266"/>
      <c r="AP188" s="266"/>
      <c r="AQ188" s="266"/>
      <c r="AR188" s="266"/>
      <c r="AS188" s="266"/>
      <c r="AT188" s="266"/>
      <c r="AU188" s="266"/>
      <c r="AV188" s="266"/>
      <c r="AW188" s="266"/>
      <c r="AX188" s="266"/>
      <c r="AY188" s="266"/>
      <c r="AZ188" s="266"/>
      <c r="BA188" s="266"/>
      <c r="BB188" s="266"/>
      <c r="BC188" s="266"/>
      <c r="BD188" s="266"/>
      <c r="BE188" s="267"/>
      <c r="BF188" s="144" t="s">
        <v>253</v>
      </c>
      <c r="BG188" s="159" t="s">
        <v>84</v>
      </c>
      <c r="BH188" s="150" t="s">
        <v>681</v>
      </c>
      <c r="BI188" s="145" t="s">
        <v>261</v>
      </c>
      <c r="BJ188" s="150" t="s">
        <v>180</v>
      </c>
      <c r="BK188" s="260">
        <v>5000</v>
      </c>
      <c r="BL188" s="260"/>
      <c r="BM188" s="260"/>
      <c r="BN188" s="260"/>
      <c r="BO188" s="260"/>
      <c r="BP188" s="260"/>
      <c r="BQ188" s="260"/>
      <c r="BR188" s="260"/>
      <c r="BS188" s="260"/>
      <c r="BT188" s="260"/>
      <c r="BU188" s="260"/>
      <c r="BV188" s="260"/>
      <c r="BW188" s="260"/>
      <c r="BX188" s="260">
        <v>5000</v>
      </c>
      <c r="BY188" s="260"/>
      <c r="BZ188" s="260"/>
      <c r="CA188" s="260"/>
      <c r="CB188" s="260"/>
      <c r="CC188" s="260"/>
      <c r="CD188" s="260"/>
      <c r="CE188" s="260"/>
      <c r="CF188" s="260"/>
      <c r="CG188" s="260"/>
      <c r="CH188" s="260"/>
      <c r="CI188" s="260"/>
      <c r="CJ188" s="260"/>
      <c r="CK188" s="260">
        <v>5000</v>
      </c>
      <c r="CL188" s="260"/>
      <c r="CM188" s="260"/>
      <c r="CN188" s="260"/>
      <c r="CO188" s="260"/>
      <c r="CP188" s="260"/>
      <c r="CQ188" s="260"/>
      <c r="CR188" s="260"/>
      <c r="CS188" s="260"/>
      <c r="CT188" s="260"/>
      <c r="CU188" s="260"/>
      <c r="CV188" s="260"/>
      <c r="CW188" s="260"/>
      <c r="CX188" s="269" t="s">
        <v>43</v>
      </c>
      <c r="CY188" s="269"/>
      <c r="CZ188" s="269"/>
      <c r="DA188" s="269"/>
      <c r="DB188" s="269"/>
      <c r="DC188" s="269"/>
      <c r="DD188" s="269"/>
      <c r="DE188" s="269"/>
      <c r="DF188" s="269"/>
      <c r="DG188" s="269"/>
      <c r="DH188" s="269"/>
      <c r="DI188" s="269"/>
      <c r="DJ188" s="270"/>
    </row>
    <row r="189" spans="1:114" ht="22.9" customHeight="1">
      <c r="A189" s="265" t="s">
        <v>251</v>
      </c>
      <c r="B189" s="266"/>
      <c r="C189" s="266"/>
      <c r="D189" s="266"/>
      <c r="E189" s="266"/>
      <c r="F189" s="266"/>
      <c r="G189" s="266"/>
      <c r="H189" s="266"/>
      <c r="I189" s="266"/>
      <c r="J189" s="266"/>
      <c r="K189" s="266"/>
      <c r="L189" s="266"/>
      <c r="M189" s="266"/>
      <c r="N189" s="266"/>
      <c r="O189" s="266"/>
      <c r="P189" s="266"/>
      <c r="Q189" s="266"/>
      <c r="R189" s="266"/>
      <c r="S189" s="266"/>
      <c r="T189" s="266"/>
      <c r="U189" s="266"/>
      <c r="V189" s="266"/>
      <c r="W189" s="266"/>
      <c r="X189" s="266"/>
      <c r="Y189" s="266"/>
      <c r="Z189" s="266"/>
      <c r="AA189" s="266"/>
      <c r="AB189" s="266"/>
      <c r="AC189" s="266"/>
      <c r="AD189" s="266"/>
      <c r="AE189" s="266"/>
      <c r="AF189" s="266"/>
      <c r="AG189" s="266"/>
      <c r="AH189" s="266"/>
      <c r="AI189" s="266"/>
      <c r="AJ189" s="266"/>
      <c r="AK189" s="266"/>
      <c r="AL189" s="266"/>
      <c r="AM189" s="266"/>
      <c r="AN189" s="266"/>
      <c r="AO189" s="266"/>
      <c r="AP189" s="266"/>
      <c r="AQ189" s="266"/>
      <c r="AR189" s="266"/>
      <c r="AS189" s="266"/>
      <c r="AT189" s="266"/>
      <c r="AU189" s="266"/>
      <c r="AV189" s="266"/>
      <c r="AW189" s="266"/>
      <c r="AX189" s="266"/>
      <c r="AY189" s="266"/>
      <c r="AZ189" s="266"/>
      <c r="BA189" s="266"/>
      <c r="BB189" s="266"/>
      <c r="BC189" s="266"/>
      <c r="BD189" s="266"/>
      <c r="BE189" s="267"/>
      <c r="BF189" s="144" t="s">
        <v>254</v>
      </c>
      <c r="BG189" s="159" t="s">
        <v>84</v>
      </c>
      <c r="BH189" s="150" t="s">
        <v>681</v>
      </c>
      <c r="BI189" s="145" t="s">
        <v>261</v>
      </c>
      <c r="BJ189" s="150" t="s">
        <v>191</v>
      </c>
      <c r="BK189" s="260">
        <v>100000</v>
      </c>
      <c r="BL189" s="260"/>
      <c r="BM189" s="260"/>
      <c r="BN189" s="260"/>
      <c r="BO189" s="260"/>
      <c r="BP189" s="260"/>
      <c r="BQ189" s="260"/>
      <c r="BR189" s="260"/>
      <c r="BS189" s="260"/>
      <c r="BT189" s="260"/>
      <c r="BU189" s="260"/>
      <c r="BV189" s="260"/>
      <c r="BW189" s="260"/>
      <c r="BX189" s="260">
        <v>25000</v>
      </c>
      <c r="BY189" s="260"/>
      <c r="BZ189" s="260"/>
      <c r="CA189" s="260"/>
      <c r="CB189" s="260"/>
      <c r="CC189" s="260"/>
      <c r="CD189" s="260"/>
      <c r="CE189" s="260"/>
      <c r="CF189" s="260"/>
      <c r="CG189" s="260"/>
      <c r="CH189" s="260"/>
      <c r="CI189" s="260"/>
      <c r="CJ189" s="260"/>
      <c r="CK189" s="260">
        <v>25000</v>
      </c>
      <c r="CL189" s="260"/>
      <c r="CM189" s="260"/>
      <c r="CN189" s="260"/>
      <c r="CO189" s="260"/>
      <c r="CP189" s="260"/>
      <c r="CQ189" s="260"/>
      <c r="CR189" s="260"/>
      <c r="CS189" s="260"/>
      <c r="CT189" s="260"/>
      <c r="CU189" s="260"/>
      <c r="CV189" s="260"/>
      <c r="CW189" s="260"/>
      <c r="CX189" s="269" t="s">
        <v>43</v>
      </c>
      <c r="CY189" s="269"/>
      <c r="CZ189" s="269"/>
      <c r="DA189" s="269"/>
      <c r="DB189" s="269"/>
      <c r="DC189" s="269"/>
      <c r="DD189" s="269"/>
      <c r="DE189" s="269"/>
      <c r="DF189" s="269"/>
      <c r="DG189" s="269"/>
      <c r="DH189" s="269"/>
      <c r="DI189" s="269"/>
      <c r="DJ189" s="270"/>
    </row>
    <row r="190" spans="1:114" ht="22.9" customHeight="1">
      <c r="A190" s="265" t="s">
        <v>251</v>
      </c>
      <c r="B190" s="266"/>
      <c r="C190" s="266"/>
      <c r="D190" s="266"/>
      <c r="E190" s="266"/>
      <c r="F190" s="266"/>
      <c r="G190" s="266"/>
      <c r="H190" s="266"/>
      <c r="I190" s="266"/>
      <c r="J190" s="266"/>
      <c r="K190" s="266"/>
      <c r="L190" s="266"/>
      <c r="M190" s="266"/>
      <c r="N190" s="266"/>
      <c r="O190" s="266"/>
      <c r="P190" s="266"/>
      <c r="Q190" s="266"/>
      <c r="R190" s="266"/>
      <c r="S190" s="266"/>
      <c r="T190" s="266"/>
      <c r="U190" s="266"/>
      <c r="V190" s="266"/>
      <c r="W190" s="266"/>
      <c r="X190" s="266"/>
      <c r="Y190" s="266"/>
      <c r="Z190" s="266"/>
      <c r="AA190" s="266"/>
      <c r="AB190" s="266"/>
      <c r="AC190" s="266"/>
      <c r="AD190" s="266"/>
      <c r="AE190" s="266"/>
      <c r="AF190" s="266"/>
      <c r="AG190" s="266"/>
      <c r="AH190" s="266"/>
      <c r="AI190" s="266"/>
      <c r="AJ190" s="266"/>
      <c r="AK190" s="266"/>
      <c r="AL190" s="266"/>
      <c r="AM190" s="266"/>
      <c r="AN190" s="266"/>
      <c r="AO190" s="266"/>
      <c r="AP190" s="266"/>
      <c r="AQ190" s="266"/>
      <c r="AR190" s="266"/>
      <c r="AS190" s="266"/>
      <c r="AT190" s="266"/>
      <c r="AU190" s="266"/>
      <c r="AV190" s="266"/>
      <c r="AW190" s="266"/>
      <c r="AX190" s="266"/>
      <c r="AY190" s="266"/>
      <c r="AZ190" s="266"/>
      <c r="BA190" s="266"/>
      <c r="BB190" s="266"/>
      <c r="BC190" s="266"/>
      <c r="BD190" s="266"/>
      <c r="BE190" s="267"/>
      <c r="BF190" s="144" t="s">
        <v>254</v>
      </c>
      <c r="BG190" s="159" t="s">
        <v>849</v>
      </c>
      <c r="BH190" s="150" t="s">
        <v>681</v>
      </c>
      <c r="BI190" s="145" t="s">
        <v>261</v>
      </c>
      <c r="BJ190" s="150" t="s">
        <v>191</v>
      </c>
      <c r="BK190" s="260">
        <v>420864.34</v>
      </c>
      <c r="BL190" s="260"/>
      <c r="BM190" s="260"/>
      <c r="BN190" s="260"/>
      <c r="BO190" s="260"/>
      <c r="BP190" s="260"/>
      <c r="BQ190" s="260"/>
      <c r="BR190" s="260"/>
      <c r="BS190" s="260"/>
      <c r="BT190" s="260"/>
      <c r="BU190" s="260"/>
      <c r="BV190" s="260"/>
      <c r="BW190" s="260"/>
      <c r="BX190" s="260">
        <v>220000</v>
      </c>
      <c r="BY190" s="260"/>
      <c r="BZ190" s="260"/>
      <c r="CA190" s="260"/>
      <c r="CB190" s="260"/>
      <c r="CC190" s="260"/>
      <c r="CD190" s="260"/>
      <c r="CE190" s="260"/>
      <c r="CF190" s="260"/>
      <c r="CG190" s="260"/>
      <c r="CH190" s="260"/>
      <c r="CI190" s="260"/>
      <c r="CJ190" s="260"/>
      <c r="CK190" s="260">
        <v>220000</v>
      </c>
      <c r="CL190" s="260"/>
      <c r="CM190" s="260"/>
      <c r="CN190" s="260"/>
      <c r="CO190" s="260"/>
      <c r="CP190" s="260"/>
      <c r="CQ190" s="260"/>
      <c r="CR190" s="260"/>
      <c r="CS190" s="260"/>
      <c r="CT190" s="260"/>
      <c r="CU190" s="260"/>
      <c r="CV190" s="260"/>
      <c r="CW190" s="260"/>
      <c r="CX190" s="269" t="s">
        <v>43</v>
      </c>
      <c r="CY190" s="269"/>
      <c r="CZ190" s="269"/>
      <c r="DA190" s="269"/>
      <c r="DB190" s="269"/>
      <c r="DC190" s="269"/>
      <c r="DD190" s="269"/>
      <c r="DE190" s="269"/>
      <c r="DF190" s="269"/>
      <c r="DG190" s="269"/>
      <c r="DH190" s="269"/>
      <c r="DI190" s="269"/>
      <c r="DJ190" s="270"/>
    </row>
    <row r="191" spans="1:114" ht="22.9" customHeight="1">
      <c r="A191" s="265" t="s">
        <v>251</v>
      </c>
      <c r="B191" s="266"/>
      <c r="C191" s="266"/>
      <c r="D191" s="266"/>
      <c r="E191" s="266"/>
      <c r="F191" s="266"/>
      <c r="G191" s="266"/>
      <c r="H191" s="266"/>
      <c r="I191" s="266"/>
      <c r="J191" s="266"/>
      <c r="K191" s="266"/>
      <c r="L191" s="266"/>
      <c r="M191" s="266"/>
      <c r="N191" s="266"/>
      <c r="O191" s="266"/>
      <c r="P191" s="266"/>
      <c r="Q191" s="266"/>
      <c r="R191" s="266"/>
      <c r="S191" s="266"/>
      <c r="T191" s="266"/>
      <c r="U191" s="266"/>
      <c r="V191" s="266"/>
      <c r="W191" s="266"/>
      <c r="X191" s="266"/>
      <c r="Y191" s="266"/>
      <c r="Z191" s="266"/>
      <c r="AA191" s="266"/>
      <c r="AB191" s="266"/>
      <c r="AC191" s="266"/>
      <c r="AD191" s="266"/>
      <c r="AE191" s="266"/>
      <c r="AF191" s="266"/>
      <c r="AG191" s="266"/>
      <c r="AH191" s="266"/>
      <c r="AI191" s="266"/>
      <c r="AJ191" s="266"/>
      <c r="AK191" s="266"/>
      <c r="AL191" s="266"/>
      <c r="AM191" s="266"/>
      <c r="AN191" s="266"/>
      <c r="AO191" s="266"/>
      <c r="AP191" s="266"/>
      <c r="AQ191" s="266"/>
      <c r="AR191" s="266"/>
      <c r="AS191" s="266"/>
      <c r="AT191" s="266"/>
      <c r="AU191" s="266"/>
      <c r="AV191" s="266"/>
      <c r="AW191" s="266"/>
      <c r="AX191" s="266"/>
      <c r="AY191" s="266"/>
      <c r="AZ191" s="266"/>
      <c r="BA191" s="266"/>
      <c r="BB191" s="266"/>
      <c r="BC191" s="266"/>
      <c r="BD191" s="266"/>
      <c r="BE191" s="267"/>
      <c r="BF191" s="144" t="s">
        <v>255</v>
      </c>
      <c r="BG191" s="159" t="s">
        <v>84</v>
      </c>
      <c r="BH191" s="150" t="s">
        <v>681</v>
      </c>
      <c r="BI191" s="145" t="s">
        <v>261</v>
      </c>
      <c r="BJ191" s="150" t="s">
        <v>182</v>
      </c>
      <c r="BK191" s="260">
        <v>30000</v>
      </c>
      <c r="BL191" s="260"/>
      <c r="BM191" s="260"/>
      <c r="BN191" s="260"/>
      <c r="BO191" s="260"/>
      <c r="BP191" s="260"/>
      <c r="BQ191" s="260"/>
      <c r="BR191" s="260"/>
      <c r="BS191" s="260"/>
      <c r="BT191" s="260"/>
      <c r="BU191" s="260"/>
      <c r="BV191" s="260"/>
      <c r="BW191" s="260"/>
      <c r="BX191" s="260">
        <v>40000</v>
      </c>
      <c r="BY191" s="260"/>
      <c r="BZ191" s="260"/>
      <c r="CA191" s="260"/>
      <c r="CB191" s="260"/>
      <c r="CC191" s="260"/>
      <c r="CD191" s="260"/>
      <c r="CE191" s="260"/>
      <c r="CF191" s="260"/>
      <c r="CG191" s="260"/>
      <c r="CH191" s="260"/>
      <c r="CI191" s="260"/>
      <c r="CJ191" s="260"/>
      <c r="CK191" s="260">
        <v>40000</v>
      </c>
      <c r="CL191" s="260"/>
      <c r="CM191" s="260"/>
      <c r="CN191" s="260"/>
      <c r="CO191" s="260"/>
      <c r="CP191" s="260"/>
      <c r="CQ191" s="260"/>
      <c r="CR191" s="260"/>
      <c r="CS191" s="260"/>
      <c r="CT191" s="260"/>
      <c r="CU191" s="260"/>
      <c r="CV191" s="260"/>
      <c r="CW191" s="260"/>
      <c r="CX191" s="269" t="s">
        <v>43</v>
      </c>
      <c r="CY191" s="269"/>
      <c r="CZ191" s="269"/>
      <c r="DA191" s="269"/>
      <c r="DB191" s="269"/>
      <c r="DC191" s="269"/>
      <c r="DD191" s="269"/>
      <c r="DE191" s="269"/>
      <c r="DF191" s="269"/>
      <c r="DG191" s="269"/>
      <c r="DH191" s="269"/>
      <c r="DI191" s="269"/>
      <c r="DJ191" s="270"/>
    </row>
    <row r="192" spans="1:114" ht="22.9" customHeight="1">
      <c r="A192" s="265" t="s">
        <v>251</v>
      </c>
      <c r="B192" s="266"/>
      <c r="C192" s="266"/>
      <c r="D192" s="266"/>
      <c r="E192" s="266"/>
      <c r="F192" s="266"/>
      <c r="G192" s="266"/>
      <c r="H192" s="266"/>
      <c r="I192" s="266"/>
      <c r="J192" s="266"/>
      <c r="K192" s="266"/>
      <c r="L192" s="266"/>
      <c r="M192" s="266"/>
      <c r="N192" s="266"/>
      <c r="O192" s="266"/>
      <c r="P192" s="266"/>
      <c r="Q192" s="266"/>
      <c r="R192" s="266"/>
      <c r="S192" s="266"/>
      <c r="T192" s="266"/>
      <c r="U192" s="266"/>
      <c r="V192" s="266"/>
      <c r="W192" s="266"/>
      <c r="X192" s="266"/>
      <c r="Y192" s="266"/>
      <c r="Z192" s="266"/>
      <c r="AA192" s="266"/>
      <c r="AB192" s="266"/>
      <c r="AC192" s="266"/>
      <c r="AD192" s="266"/>
      <c r="AE192" s="266"/>
      <c r="AF192" s="266"/>
      <c r="AG192" s="266"/>
      <c r="AH192" s="266"/>
      <c r="AI192" s="266"/>
      <c r="AJ192" s="266"/>
      <c r="AK192" s="266"/>
      <c r="AL192" s="266"/>
      <c r="AM192" s="266"/>
      <c r="AN192" s="266"/>
      <c r="AO192" s="266"/>
      <c r="AP192" s="266"/>
      <c r="AQ192" s="266"/>
      <c r="AR192" s="266"/>
      <c r="AS192" s="266"/>
      <c r="AT192" s="266"/>
      <c r="AU192" s="266"/>
      <c r="AV192" s="266"/>
      <c r="AW192" s="266"/>
      <c r="AX192" s="266"/>
      <c r="AY192" s="266"/>
      <c r="AZ192" s="266"/>
      <c r="BA192" s="266"/>
      <c r="BB192" s="266"/>
      <c r="BC192" s="266"/>
      <c r="BD192" s="266"/>
      <c r="BE192" s="267"/>
      <c r="BF192" s="144" t="s">
        <v>3</v>
      </c>
      <c r="BG192" s="159" t="s">
        <v>84</v>
      </c>
      <c r="BH192" s="150" t="s">
        <v>681</v>
      </c>
      <c r="BI192" s="145" t="s">
        <v>261</v>
      </c>
      <c r="BJ192" s="150" t="s">
        <v>178</v>
      </c>
      <c r="BK192" s="260">
        <v>50000</v>
      </c>
      <c r="BL192" s="260"/>
      <c r="BM192" s="260"/>
      <c r="BN192" s="260"/>
      <c r="BO192" s="260"/>
      <c r="BP192" s="260"/>
      <c r="BQ192" s="260"/>
      <c r="BR192" s="260"/>
      <c r="BS192" s="260"/>
      <c r="BT192" s="260"/>
      <c r="BU192" s="260"/>
      <c r="BV192" s="260"/>
      <c r="BW192" s="260"/>
      <c r="BX192" s="260">
        <v>10000</v>
      </c>
      <c r="BY192" s="260"/>
      <c r="BZ192" s="260"/>
      <c r="CA192" s="260"/>
      <c r="CB192" s="260"/>
      <c r="CC192" s="260"/>
      <c r="CD192" s="260"/>
      <c r="CE192" s="260"/>
      <c r="CF192" s="260"/>
      <c r="CG192" s="260"/>
      <c r="CH192" s="260"/>
      <c r="CI192" s="260"/>
      <c r="CJ192" s="260"/>
      <c r="CK192" s="260">
        <v>10000</v>
      </c>
      <c r="CL192" s="260"/>
      <c r="CM192" s="260"/>
      <c r="CN192" s="260"/>
      <c r="CO192" s="260"/>
      <c r="CP192" s="260"/>
      <c r="CQ192" s="260"/>
      <c r="CR192" s="260"/>
      <c r="CS192" s="260"/>
      <c r="CT192" s="260"/>
      <c r="CU192" s="260"/>
      <c r="CV192" s="260"/>
      <c r="CW192" s="260"/>
      <c r="CX192" s="269" t="s">
        <v>43</v>
      </c>
      <c r="CY192" s="269"/>
      <c r="CZ192" s="269"/>
      <c r="DA192" s="269"/>
      <c r="DB192" s="269"/>
      <c r="DC192" s="269"/>
      <c r="DD192" s="269"/>
      <c r="DE192" s="269"/>
      <c r="DF192" s="269"/>
      <c r="DG192" s="269"/>
      <c r="DH192" s="269"/>
      <c r="DI192" s="269"/>
      <c r="DJ192" s="270"/>
    </row>
    <row r="193" spans="1:118" ht="22.9" customHeight="1">
      <c r="A193" s="418" t="s">
        <v>159</v>
      </c>
      <c r="B193" s="419"/>
      <c r="C193" s="419"/>
      <c r="D193" s="419"/>
      <c r="E193" s="419"/>
      <c r="F193" s="419"/>
      <c r="G193" s="419"/>
      <c r="H193" s="419"/>
      <c r="I193" s="419"/>
      <c r="J193" s="419"/>
      <c r="K193" s="419"/>
      <c r="L193" s="419"/>
      <c r="M193" s="419"/>
      <c r="N193" s="419"/>
      <c r="O193" s="419"/>
      <c r="P193" s="419"/>
      <c r="Q193" s="419"/>
      <c r="R193" s="419"/>
      <c r="S193" s="419"/>
      <c r="T193" s="419"/>
      <c r="U193" s="419"/>
      <c r="V193" s="419"/>
      <c r="W193" s="419"/>
      <c r="X193" s="419"/>
      <c r="Y193" s="419"/>
      <c r="Z193" s="419"/>
      <c r="AA193" s="419"/>
      <c r="AB193" s="419"/>
      <c r="AC193" s="419"/>
      <c r="AD193" s="419"/>
      <c r="AE193" s="419"/>
      <c r="AF193" s="419"/>
      <c r="AG193" s="419"/>
      <c r="AH193" s="419"/>
      <c r="AI193" s="419"/>
      <c r="AJ193" s="419"/>
      <c r="AK193" s="419"/>
      <c r="AL193" s="419"/>
      <c r="AM193" s="419"/>
      <c r="AN193" s="419"/>
      <c r="AO193" s="419"/>
      <c r="AP193" s="419"/>
      <c r="AQ193" s="419"/>
      <c r="AR193" s="419"/>
      <c r="AS193" s="419"/>
      <c r="AT193" s="419"/>
      <c r="AU193" s="419"/>
      <c r="AV193" s="419"/>
      <c r="AW193" s="419"/>
      <c r="AX193" s="419"/>
      <c r="AY193" s="419"/>
      <c r="AZ193" s="419"/>
      <c r="BA193" s="419"/>
      <c r="BB193" s="419"/>
      <c r="BC193" s="419"/>
      <c r="BD193" s="419"/>
      <c r="BE193" s="420"/>
      <c r="BF193" s="147" t="s">
        <v>256</v>
      </c>
      <c r="BG193" s="161" t="s">
        <v>43</v>
      </c>
      <c r="BH193" s="154" t="s">
        <v>682</v>
      </c>
      <c r="BI193" s="145"/>
      <c r="BJ193" s="154" t="s">
        <v>43</v>
      </c>
      <c r="BK193" s="268">
        <f>SUM(BK194:BV198)</f>
        <v>164854.26</v>
      </c>
      <c r="BL193" s="268"/>
      <c r="BM193" s="268"/>
      <c r="BN193" s="268"/>
      <c r="BO193" s="268"/>
      <c r="BP193" s="268"/>
      <c r="BQ193" s="268"/>
      <c r="BR193" s="268"/>
      <c r="BS193" s="268"/>
      <c r="BT193" s="268"/>
      <c r="BU193" s="268"/>
      <c r="BV193" s="268"/>
      <c r="BW193" s="268"/>
      <c r="BX193" s="268">
        <f>SUM(BX194:CJ198)</f>
        <v>150000</v>
      </c>
      <c r="BY193" s="268"/>
      <c r="BZ193" s="268"/>
      <c r="CA193" s="268"/>
      <c r="CB193" s="268"/>
      <c r="CC193" s="268"/>
      <c r="CD193" s="268"/>
      <c r="CE193" s="268"/>
      <c r="CF193" s="268"/>
      <c r="CG193" s="268"/>
      <c r="CH193" s="268"/>
      <c r="CI193" s="268"/>
      <c r="CJ193" s="268"/>
      <c r="CK193" s="268">
        <f>SUM(CK194:CW198)</f>
        <v>150000</v>
      </c>
      <c r="CL193" s="268"/>
      <c r="CM193" s="268"/>
      <c r="CN193" s="268"/>
      <c r="CO193" s="268"/>
      <c r="CP193" s="268"/>
      <c r="CQ193" s="268"/>
      <c r="CR193" s="268"/>
      <c r="CS193" s="268"/>
      <c r="CT193" s="268"/>
      <c r="CU193" s="268"/>
      <c r="CV193" s="268"/>
      <c r="CW193" s="268"/>
      <c r="CX193" s="408" t="s">
        <v>43</v>
      </c>
      <c r="CY193" s="408"/>
      <c r="CZ193" s="408"/>
      <c r="DA193" s="408"/>
      <c r="DB193" s="408"/>
      <c r="DC193" s="408"/>
      <c r="DD193" s="408"/>
      <c r="DE193" s="408"/>
      <c r="DF193" s="408"/>
      <c r="DG193" s="408"/>
      <c r="DH193" s="408"/>
      <c r="DI193" s="408"/>
      <c r="DJ193" s="409"/>
    </row>
    <row r="194" spans="1:118" ht="22.9" customHeight="1">
      <c r="A194" s="265" t="s">
        <v>159</v>
      </c>
      <c r="B194" s="266"/>
      <c r="C194" s="266"/>
      <c r="D194" s="266"/>
      <c r="E194" s="266"/>
      <c r="F194" s="266"/>
      <c r="G194" s="266"/>
      <c r="H194" s="266"/>
      <c r="I194" s="266"/>
      <c r="J194" s="266"/>
      <c r="K194" s="266"/>
      <c r="L194" s="266"/>
      <c r="M194" s="266"/>
      <c r="N194" s="266"/>
      <c r="O194" s="266"/>
      <c r="P194" s="266"/>
      <c r="Q194" s="266"/>
      <c r="R194" s="266"/>
      <c r="S194" s="266"/>
      <c r="T194" s="266"/>
      <c r="U194" s="266"/>
      <c r="V194" s="266"/>
      <c r="W194" s="266"/>
      <c r="X194" s="266"/>
      <c r="Y194" s="266"/>
      <c r="Z194" s="266"/>
      <c r="AA194" s="266"/>
      <c r="AB194" s="266"/>
      <c r="AC194" s="266"/>
      <c r="AD194" s="266"/>
      <c r="AE194" s="266"/>
      <c r="AF194" s="266"/>
      <c r="AG194" s="266"/>
      <c r="AH194" s="266"/>
      <c r="AI194" s="266"/>
      <c r="AJ194" s="266"/>
      <c r="AK194" s="266"/>
      <c r="AL194" s="266"/>
      <c r="AM194" s="266"/>
      <c r="AN194" s="266"/>
      <c r="AO194" s="266"/>
      <c r="AP194" s="266"/>
      <c r="AQ194" s="266"/>
      <c r="AR194" s="266"/>
      <c r="AS194" s="266"/>
      <c r="AT194" s="266"/>
      <c r="AU194" s="266"/>
      <c r="AV194" s="266"/>
      <c r="AW194" s="266"/>
      <c r="AX194" s="266"/>
      <c r="AY194" s="266"/>
      <c r="AZ194" s="266"/>
      <c r="BA194" s="266"/>
      <c r="BB194" s="266"/>
      <c r="BC194" s="266"/>
      <c r="BD194" s="266"/>
      <c r="BE194" s="267"/>
      <c r="BF194" s="144" t="s">
        <v>257</v>
      </c>
      <c r="BG194" s="158" t="s">
        <v>84</v>
      </c>
      <c r="BH194" s="145" t="s">
        <v>682</v>
      </c>
      <c r="BI194" s="145" t="s">
        <v>261</v>
      </c>
      <c r="BJ194" s="145" t="s">
        <v>182</v>
      </c>
      <c r="BK194" s="260">
        <v>20000</v>
      </c>
      <c r="BL194" s="260"/>
      <c r="BM194" s="260"/>
      <c r="BN194" s="260"/>
      <c r="BO194" s="260"/>
      <c r="BP194" s="260"/>
      <c r="BQ194" s="260"/>
      <c r="BR194" s="260"/>
      <c r="BS194" s="260"/>
      <c r="BT194" s="260"/>
      <c r="BU194" s="260"/>
      <c r="BV194" s="260"/>
      <c r="BW194" s="260"/>
      <c r="BX194" s="260">
        <v>20000</v>
      </c>
      <c r="BY194" s="260"/>
      <c r="BZ194" s="260"/>
      <c r="CA194" s="260"/>
      <c r="CB194" s="260"/>
      <c r="CC194" s="260"/>
      <c r="CD194" s="260"/>
      <c r="CE194" s="260"/>
      <c r="CF194" s="260"/>
      <c r="CG194" s="260"/>
      <c r="CH194" s="260"/>
      <c r="CI194" s="260"/>
      <c r="CJ194" s="260"/>
      <c r="CK194" s="260">
        <v>20000</v>
      </c>
      <c r="CL194" s="260"/>
      <c r="CM194" s="260"/>
      <c r="CN194" s="260"/>
      <c r="CO194" s="260"/>
      <c r="CP194" s="260"/>
      <c r="CQ194" s="260"/>
      <c r="CR194" s="260"/>
      <c r="CS194" s="260"/>
      <c r="CT194" s="260"/>
      <c r="CU194" s="260"/>
      <c r="CV194" s="260"/>
      <c r="CW194" s="260"/>
      <c r="CX194" s="269" t="s">
        <v>43</v>
      </c>
      <c r="CY194" s="269"/>
      <c r="CZ194" s="269"/>
      <c r="DA194" s="269"/>
      <c r="DB194" s="269"/>
      <c r="DC194" s="269"/>
      <c r="DD194" s="269"/>
      <c r="DE194" s="269"/>
      <c r="DF194" s="269"/>
      <c r="DG194" s="269"/>
      <c r="DH194" s="269"/>
      <c r="DI194" s="269"/>
      <c r="DJ194" s="270"/>
    </row>
    <row r="195" spans="1:118" ht="22.9" customHeight="1">
      <c r="A195" s="265" t="s">
        <v>159</v>
      </c>
      <c r="B195" s="266"/>
      <c r="C195" s="266"/>
      <c r="D195" s="266"/>
      <c r="E195" s="266"/>
      <c r="F195" s="266"/>
      <c r="G195" s="266"/>
      <c r="H195" s="266"/>
      <c r="I195" s="266"/>
      <c r="J195" s="266"/>
      <c r="K195" s="266"/>
      <c r="L195" s="266"/>
      <c r="M195" s="266"/>
      <c r="N195" s="266"/>
      <c r="O195" s="266"/>
      <c r="P195" s="266"/>
      <c r="Q195" s="266"/>
      <c r="R195" s="266"/>
      <c r="S195" s="266"/>
      <c r="T195" s="266"/>
      <c r="U195" s="266"/>
      <c r="V195" s="266"/>
      <c r="W195" s="266"/>
      <c r="X195" s="266"/>
      <c r="Y195" s="266"/>
      <c r="Z195" s="266"/>
      <c r="AA195" s="266"/>
      <c r="AB195" s="266"/>
      <c r="AC195" s="266"/>
      <c r="AD195" s="266"/>
      <c r="AE195" s="266"/>
      <c r="AF195" s="266"/>
      <c r="AG195" s="266"/>
      <c r="AH195" s="266"/>
      <c r="AI195" s="266"/>
      <c r="AJ195" s="266"/>
      <c r="AK195" s="266"/>
      <c r="AL195" s="266"/>
      <c r="AM195" s="266"/>
      <c r="AN195" s="266"/>
      <c r="AO195" s="266"/>
      <c r="AP195" s="266"/>
      <c r="AQ195" s="266"/>
      <c r="AR195" s="266"/>
      <c r="AS195" s="266"/>
      <c r="AT195" s="266"/>
      <c r="AU195" s="266"/>
      <c r="AV195" s="266"/>
      <c r="AW195" s="266"/>
      <c r="AX195" s="266"/>
      <c r="AY195" s="266"/>
      <c r="AZ195" s="266"/>
      <c r="BA195" s="266"/>
      <c r="BB195" s="266"/>
      <c r="BC195" s="266"/>
      <c r="BD195" s="266"/>
      <c r="BE195" s="267"/>
      <c r="BF195" s="144" t="s">
        <v>258</v>
      </c>
      <c r="BG195" s="158" t="s">
        <v>84</v>
      </c>
      <c r="BH195" s="145" t="s">
        <v>682</v>
      </c>
      <c r="BI195" s="145" t="s">
        <v>261</v>
      </c>
      <c r="BJ195" s="145" t="s">
        <v>178</v>
      </c>
      <c r="BK195" s="260">
        <v>20000</v>
      </c>
      <c r="BL195" s="260"/>
      <c r="BM195" s="260"/>
      <c r="BN195" s="260"/>
      <c r="BO195" s="260"/>
      <c r="BP195" s="260"/>
      <c r="BQ195" s="260"/>
      <c r="BR195" s="260"/>
      <c r="BS195" s="260"/>
      <c r="BT195" s="260"/>
      <c r="BU195" s="260"/>
      <c r="BV195" s="260"/>
      <c r="BW195" s="260"/>
      <c r="BX195" s="260">
        <v>20000</v>
      </c>
      <c r="BY195" s="260"/>
      <c r="BZ195" s="260"/>
      <c r="CA195" s="260"/>
      <c r="CB195" s="260"/>
      <c r="CC195" s="260"/>
      <c r="CD195" s="260"/>
      <c r="CE195" s="260"/>
      <c r="CF195" s="260"/>
      <c r="CG195" s="260"/>
      <c r="CH195" s="260"/>
      <c r="CI195" s="260"/>
      <c r="CJ195" s="260"/>
      <c r="CK195" s="260">
        <v>20000</v>
      </c>
      <c r="CL195" s="260"/>
      <c r="CM195" s="260"/>
      <c r="CN195" s="260"/>
      <c r="CO195" s="260"/>
      <c r="CP195" s="260"/>
      <c r="CQ195" s="260"/>
      <c r="CR195" s="260"/>
      <c r="CS195" s="260"/>
      <c r="CT195" s="260"/>
      <c r="CU195" s="260"/>
      <c r="CV195" s="260"/>
      <c r="CW195" s="260"/>
      <c r="CX195" s="269" t="s">
        <v>43</v>
      </c>
      <c r="CY195" s="269"/>
      <c r="CZ195" s="269"/>
      <c r="DA195" s="269"/>
      <c r="DB195" s="269"/>
      <c r="DC195" s="269"/>
      <c r="DD195" s="269"/>
      <c r="DE195" s="269"/>
      <c r="DF195" s="269"/>
      <c r="DG195" s="269"/>
      <c r="DH195" s="269"/>
      <c r="DI195" s="269"/>
      <c r="DJ195" s="270"/>
    </row>
    <row r="196" spans="1:118" ht="22.9" customHeight="1">
      <c r="A196" s="265" t="s">
        <v>159</v>
      </c>
      <c r="B196" s="266"/>
      <c r="C196" s="266"/>
      <c r="D196" s="266"/>
      <c r="E196" s="266"/>
      <c r="F196" s="266"/>
      <c r="G196" s="266"/>
      <c r="H196" s="266"/>
      <c r="I196" s="266"/>
      <c r="J196" s="266"/>
      <c r="K196" s="266"/>
      <c r="L196" s="266"/>
      <c r="M196" s="266"/>
      <c r="N196" s="266"/>
      <c r="O196" s="266"/>
      <c r="P196" s="266"/>
      <c r="Q196" s="266"/>
      <c r="R196" s="266"/>
      <c r="S196" s="266"/>
      <c r="T196" s="266"/>
      <c r="U196" s="266"/>
      <c r="V196" s="266"/>
      <c r="W196" s="266"/>
      <c r="X196" s="266"/>
      <c r="Y196" s="266"/>
      <c r="Z196" s="266"/>
      <c r="AA196" s="266"/>
      <c r="AB196" s="266"/>
      <c r="AC196" s="266"/>
      <c r="AD196" s="266"/>
      <c r="AE196" s="266"/>
      <c r="AF196" s="266"/>
      <c r="AG196" s="266"/>
      <c r="AH196" s="266"/>
      <c r="AI196" s="266"/>
      <c r="AJ196" s="266"/>
      <c r="AK196" s="266"/>
      <c r="AL196" s="266"/>
      <c r="AM196" s="266"/>
      <c r="AN196" s="266"/>
      <c r="AO196" s="266"/>
      <c r="AP196" s="266"/>
      <c r="AQ196" s="266"/>
      <c r="AR196" s="266"/>
      <c r="AS196" s="266"/>
      <c r="AT196" s="266"/>
      <c r="AU196" s="266"/>
      <c r="AV196" s="266"/>
      <c r="AW196" s="266"/>
      <c r="AX196" s="266"/>
      <c r="AY196" s="266"/>
      <c r="AZ196" s="266"/>
      <c r="BA196" s="266"/>
      <c r="BB196" s="266"/>
      <c r="BC196" s="266"/>
      <c r="BD196" s="266"/>
      <c r="BE196" s="267"/>
      <c r="BF196" s="144" t="s">
        <v>259</v>
      </c>
      <c r="BG196" s="158" t="s">
        <v>84</v>
      </c>
      <c r="BH196" s="145" t="s">
        <v>682</v>
      </c>
      <c r="BI196" s="145" t="s">
        <v>261</v>
      </c>
      <c r="BJ196" s="145" t="s">
        <v>183</v>
      </c>
      <c r="BK196" s="260">
        <v>40000</v>
      </c>
      <c r="BL196" s="260"/>
      <c r="BM196" s="260"/>
      <c r="BN196" s="260"/>
      <c r="BO196" s="260"/>
      <c r="BP196" s="260"/>
      <c r="BQ196" s="260"/>
      <c r="BR196" s="260"/>
      <c r="BS196" s="260"/>
      <c r="BT196" s="260"/>
      <c r="BU196" s="260"/>
      <c r="BV196" s="260"/>
      <c r="BW196" s="260"/>
      <c r="BX196" s="260">
        <v>40000</v>
      </c>
      <c r="BY196" s="260"/>
      <c r="BZ196" s="260"/>
      <c r="CA196" s="260"/>
      <c r="CB196" s="260"/>
      <c r="CC196" s="260"/>
      <c r="CD196" s="260"/>
      <c r="CE196" s="260"/>
      <c r="CF196" s="260"/>
      <c r="CG196" s="260"/>
      <c r="CH196" s="260"/>
      <c r="CI196" s="260"/>
      <c r="CJ196" s="260"/>
      <c r="CK196" s="260">
        <v>40000</v>
      </c>
      <c r="CL196" s="260"/>
      <c r="CM196" s="260"/>
      <c r="CN196" s="260"/>
      <c r="CO196" s="260"/>
      <c r="CP196" s="260"/>
      <c r="CQ196" s="260"/>
      <c r="CR196" s="260"/>
      <c r="CS196" s="260"/>
      <c r="CT196" s="260"/>
      <c r="CU196" s="260"/>
      <c r="CV196" s="260"/>
      <c r="CW196" s="260"/>
      <c r="CX196" s="269" t="s">
        <v>43</v>
      </c>
      <c r="CY196" s="269"/>
      <c r="CZ196" s="269"/>
      <c r="DA196" s="269"/>
      <c r="DB196" s="269"/>
      <c r="DC196" s="269"/>
      <c r="DD196" s="269"/>
      <c r="DE196" s="269"/>
      <c r="DF196" s="269"/>
      <c r="DG196" s="269"/>
      <c r="DH196" s="269"/>
      <c r="DI196" s="269"/>
      <c r="DJ196" s="270"/>
    </row>
    <row r="197" spans="1:118" ht="22.9" customHeight="1">
      <c r="A197" s="265" t="s">
        <v>159</v>
      </c>
      <c r="B197" s="266"/>
      <c r="C197" s="266"/>
      <c r="D197" s="266"/>
      <c r="E197" s="266"/>
      <c r="F197" s="266"/>
      <c r="G197" s="266"/>
      <c r="H197" s="266"/>
      <c r="I197" s="266"/>
      <c r="J197" s="266"/>
      <c r="K197" s="266"/>
      <c r="L197" s="266"/>
      <c r="M197" s="266"/>
      <c r="N197" s="266"/>
      <c r="O197" s="266"/>
      <c r="P197" s="266"/>
      <c r="Q197" s="266"/>
      <c r="R197" s="266"/>
      <c r="S197" s="266"/>
      <c r="T197" s="266"/>
      <c r="U197" s="266"/>
      <c r="V197" s="266"/>
      <c r="W197" s="266"/>
      <c r="X197" s="266"/>
      <c r="Y197" s="266"/>
      <c r="Z197" s="266"/>
      <c r="AA197" s="266"/>
      <c r="AB197" s="266"/>
      <c r="AC197" s="266"/>
      <c r="AD197" s="266"/>
      <c r="AE197" s="266"/>
      <c r="AF197" s="266"/>
      <c r="AG197" s="266"/>
      <c r="AH197" s="266"/>
      <c r="AI197" s="266"/>
      <c r="AJ197" s="266"/>
      <c r="AK197" s="266"/>
      <c r="AL197" s="266"/>
      <c r="AM197" s="266"/>
      <c r="AN197" s="266"/>
      <c r="AO197" s="266"/>
      <c r="AP197" s="266"/>
      <c r="AQ197" s="266"/>
      <c r="AR197" s="266"/>
      <c r="AS197" s="266"/>
      <c r="AT197" s="266"/>
      <c r="AU197" s="266"/>
      <c r="AV197" s="266"/>
      <c r="AW197" s="266"/>
      <c r="AX197" s="266"/>
      <c r="AY197" s="266"/>
      <c r="AZ197" s="266"/>
      <c r="BA197" s="266"/>
      <c r="BB197" s="266"/>
      <c r="BC197" s="266"/>
      <c r="BD197" s="266"/>
      <c r="BE197" s="267"/>
      <c r="BF197" s="144" t="s">
        <v>260</v>
      </c>
      <c r="BG197" s="158" t="s">
        <v>84</v>
      </c>
      <c r="BH197" s="145" t="s">
        <v>682</v>
      </c>
      <c r="BI197" s="145" t="s">
        <v>261</v>
      </c>
      <c r="BJ197" s="145" t="s">
        <v>692</v>
      </c>
      <c r="BK197" s="260">
        <v>20000</v>
      </c>
      <c r="BL197" s="260"/>
      <c r="BM197" s="260"/>
      <c r="BN197" s="260"/>
      <c r="BO197" s="260"/>
      <c r="BP197" s="260"/>
      <c r="BQ197" s="260"/>
      <c r="BR197" s="260"/>
      <c r="BS197" s="260"/>
      <c r="BT197" s="260"/>
      <c r="BU197" s="260"/>
      <c r="BV197" s="260"/>
      <c r="BW197" s="260"/>
      <c r="BX197" s="260">
        <v>20000</v>
      </c>
      <c r="BY197" s="260"/>
      <c r="BZ197" s="260"/>
      <c r="CA197" s="260"/>
      <c r="CB197" s="260"/>
      <c r="CC197" s="260"/>
      <c r="CD197" s="260"/>
      <c r="CE197" s="260"/>
      <c r="CF197" s="260"/>
      <c r="CG197" s="260"/>
      <c r="CH197" s="260"/>
      <c r="CI197" s="260"/>
      <c r="CJ197" s="260"/>
      <c r="CK197" s="260">
        <v>20000</v>
      </c>
      <c r="CL197" s="260"/>
      <c r="CM197" s="260"/>
      <c r="CN197" s="260"/>
      <c r="CO197" s="260"/>
      <c r="CP197" s="260"/>
      <c r="CQ197" s="260"/>
      <c r="CR197" s="260"/>
      <c r="CS197" s="260"/>
      <c r="CT197" s="260"/>
      <c r="CU197" s="260"/>
      <c r="CV197" s="260"/>
      <c r="CW197" s="260"/>
      <c r="CX197" s="269" t="s">
        <v>43</v>
      </c>
      <c r="CY197" s="269"/>
      <c r="CZ197" s="269"/>
      <c r="DA197" s="269"/>
      <c r="DB197" s="269"/>
      <c r="DC197" s="269"/>
      <c r="DD197" s="269"/>
      <c r="DE197" s="269"/>
      <c r="DF197" s="269"/>
      <c r="DG197" s="269"/>
      <c r="DH197" s="269"/>
      <c r="DI197" s="269"/>
      <c r="DJ197" s="270"/>
    </row>
    <row r="198" spans="1:118" ht="22.9" customHeight="1">
      <c r="A198" s="265" t="s">
        <v>159</v>
      </c>
      <c r="B198" s="266"/>
      <c r="C198" s="266"/>
      <c r="D198" s="266"/>
      <c r="E198" s="266"/>
      <c r="F198" s="266"/>
      <c r="G198" s="266"/>
      <c r="H198" s="266"/>
      <c r="I198" s="266"/>
      <c r="J198" s="266"/>
      <c r="K198" s="266"/>
      <c r="L198" s="266"/>
      <c r="M198" s="266"/>
      <c r="N198" s="266"/>
      <c r="O198" s="266"/>
      <c r="P198" s="266"/>
      <c r="Q198" s="266"/>
      <c r="R198" s="266"/>
      <c r="S198" s="266"/>
      <c r="T198" s="266"/>
      <c r="U198" s="266"/>
      <c r="V198" s="266"/>
      <c r="W198" s="266"/>
      <c r="X198" s="266"/>
      <c r="Y198" s="266"/>
      <c r="Z198" s="266"/>
      <c r="AA198" s="266"/>
      <c r="AB198" s="266"/>
      <c r="AC198" s="266"/>
      <c r="AD198" s="266"/>
      <c r="AE198" s="266"/>
      <c r="AF198" s="266"/>
      <c r="AG198" s="266"/>
      <c r="AH198" s="266"/>
      <c r="AI198" s="266"/>
      <c r="AJ198" s="266"/>
      <c r="AK198" s="266"/>
      <c r="AL198" s="266"/>
      <c r="AM198" s="266"/>
      <c r="AN198" s="266"/>
      <c r="AO198" s="266"/>
      <c r="AP198" s="266"/>
      <c r="AQ198" s="266"/>
      <c r="AR198" s="266"/>
      <c r="AS198" s="266"/>
      <c r="AT198" s="266"/>
      <c r="AU198" s="266"/>
      <c r="AV198" s="266"/>
      <c r="AW198" s="266"/>
      <c r="AX198" s="266"/>
      <c r="AY198" s="266"/>
      <c r="AZ198" s="266"/>
      <c r="BA198" s="266"/>
      <c r="BB198" s="266"/>
      <c r="BC198" s="266"/>
      <c r="BD198" s="266"/>
      <c r="BE198" s="267"/>
      <c r="BF198" s="144" t="s">
        <v>696</v>
      </c>
      <c r="BG198" s="158" t="s">
        <v>84</v>
      </c>
      <c r="BH198" s="145" t="s">
        <v>682</v>
      </c>
      <c r="BI198" s="145" t="s">
        <v>261</v>
      </c>
      <c r="BJ198" s="145" t="s">
        <v>184</v>
      </c>
      <c r="BK198" s="260">
        <v>64854.26</v>
      </c>
      <c r="BL198" s="260"/>
      <c r="BM198" s="260"/>
      <c r="BN198" s="260"/>
      <c r="BO198" s="260"/>
      <c r="BP198" s="260"/>
      <c r="BQ198" s="260"/>
      <c r="BR198" s="260"/>
      <c r="BS198" s="260"/>
      <c r="BT198" s="260"/>
      <c r="BU198" s="260"/>
      <c r="BV198" s="260"/>
      <c r="BW198" s="260"/>
      <c r="BX198" s="260">
        <v>50000</v>
      </c>
      <c r="BY198" s="260"/>
      <c r="BZ198" s="260"/>
      <c r="CA198" s="260"/>
      <c r="CB198" s="260"/>
      <c r="CC198" s="260"/>
      <c r="CD198" s="260"/>
      <c r="CE198" s="260"/>
      <c r="CF198" s="260"/>
      <c r="CG198" s="260"/>
      <c r="CH198" s="260"/>
      <c r="CI198" s="260"/>
      <c r="CJ198" s="260"/>
      <c r="CK198" s="260">
        <v>50000</v>
      </c>
      <c r="CL198" s="260"/>
      <c r="CM198" s="260"/>
      <c r="CN198" s="260"/>
      <c r="CO198" s="260"/>
      <c r="CP198" s="260"/>
      <c r="CQ198" s="260"/>
      <c r="CR198" s="260"/>
      <c r="CS198" s="260"/>
      <c r="CT198" s="260"/>
      <c r="CU198" s="260"/>
      <c r="CV198" s="260"/>
      <c r="CW198" s="260"/>
      <c r="CX198" s="269" t="s">
        <v>43</v>
      </c>
      <c r="CY198" s="269"/>
      <c r="CZ198" s="269"/>
      <c r="DA198" s="269"/>
      <c r="DB198" s="269"/>
      <c r="DC198" s="269"/>
      <c r="DD198" s="269"/>
      <c r="DE198" s="269"/>
      <c r="DF198" s="269"/>
      <c r="DG198" s="269"/>
      <c r="DH198" s="269"/>
      <c r="DI198" s="269"/>
      <c r="DJ198" s="270"/>
      <c r="DL198" s="211">
        <f>BK165+BK166+BK171+BK172+BK173+BK174+BK175+BK176+BK177+BK178+BK179+BK188+BK189+BK190+BK191+BK192+BK194+BK195+BK196+BK197+BK198+BK183+BK185+BK180+BK203</f>
        <v>2553354.9699999997</v>
      </c>
      <c r="DM198" s="211">
        <f>BX165+BX166+BX171+BX172+BX173+BX174+BX175+BX176+BX177+BX178+BX179+BX188+BX189+BX190+BX191+BX192+BX194+BX195+BX196+BX197+BX198+BX180</f>
        <v>1211350</v>
      </c>
      <c r="DN198" s="211">
        <f>CK165+CK166+CK171+CK172+CK173+CK174+CK175+CK176+CK177+CK178+CK179+CK188+CK189+CK190+CK191+CK192+CK194+CK195+CK196+CK197+CK198+CK180</f>
        <v>1211350</v>
      </c>
    </row>
    <row r="199" spans="1:118" ht="16.5" customHeight="1">
      <c r="A199" s="418" t="s">
        <v>834</v>
      </c>
      <c r="B199" s="419"/>
      <c r="C199" s="419"/>
      <c r="D199" s="419"/>
      <c r="E199" s="419"/>
      <c r="F199" s="419"/>
      <c r="G199" s="419"/>
      <c r="H199" s="419"/>
      <c r="I199" s="419"/>
      <c r="J199" s="419"/>
      <c r="K199" s="419"/>
      <c r="L199" s="419"/>
      <c r="M199" s="419"/>
      <c r="N199" s="419"/>
      <c r="O199" s="419"/>
      <c r="P199" s="419"/>
      <c r="Q199" s="419"/>
      <c r="R199" s="419"/>
      <c r="S199" s="419"/>
      <c r="T199" s="419"/>
      <c r="U199" s="419"/>
      <c r="V199" s="419"/>
      <c r="W199" s="419"/>
      <c r="X199" s="419"/>
      <c r="Y199" s="419"/>
      <c r="Z199" s="419"/>
      <c r="AA199" s="419"/>
      <c r="AB199" s="419"/>
      <c r="AC199" s="419"/>
      <c r="AD199" s="419"/>
      <c r="AE199" s="419"/>
      <c r="AF199" s="419"/>
      <c r="AG199" s="419"/>
      <c r="AH199" s="419"/>
      <c r="AI199" s="419"/>
      <c r="AJ199" s="419"/>
      <c r="AK199" s="419"/>
      <c r="AL199" s="419"/>
      <c r="AM199" s="419"/>
      <c r="AN199" s="419"/>
      <c r="AO199" s="419"/>
      <c r="AP199" s="419"/>
      <c r="AQ199" s="419"/>
      <c r="AR199" s="419"/>
      <c r="AS199" s="419"/>
      <c r="AT199" s="419"/>
      <c r="AU199" s="419"/>
      <c r="AV199" s="419"/>
      <c r="AW199" s="419"/>
      <c r="AX199" s="419"/>
      <c r="AY199" s="419"/>
      <c r="AZ199" s="419"/>
      <c r="BA199" s="419"/>
      <c r="BB199" s="419"/>
      <c r="BC199" s="419"/>
      <c r="BD199" s="419"/>
      <c r="BE199" s="420"/>
      <c r="BF199" s="147" t="s">
        <v>252</v>
      </c>
      <c r="BG199" s="161" t="s">
        <v>43</v>
      </c>
      <c r="BH199" s="154" t="s">
        <v>829</v>
      </c>
      <c r="BI199" s="145"/>
      <c r="BJ199" s="154" t="s">
        <v>43</v>
      </c>
      <c r="BK199" s="268">
        <f>SUM(BK200:BW204)</f>
        <v>0</v>
      </c>
      <c r="BL199" s="268"/>
      <c r="BM199" s="268"/>
      <c r="BN199" s="268"/>
      <c r="BO199" s="268"/>
      <c r="BP199" s="268"/>
      <c r="BQ199" s="268"/>
      <c r="BR199" s="268"/>
      <c r="BS199" s="268"/>
      <c r="BT199" s="268"/>
      <c r="BU199" s="268"/>
      <c r="BV199" s="268"/>
      <c r="BW199" s="268"/>
      <c r="BX199" s="268">
        <f>SUM(BX200:CJ204)</f>
        <v>0</v>
      </c>
      <c r="BY199" s="268"/>
      <c r="BZ199" s="268"/>
      <c r="CA199" s="268"/>
      <c r="CB199" s="268"/>
      <c r="CC199" s="268"/>
      <c r="CD199" s="268"/>
      <c r="CE199" s="268"/>
      <c r="CF199" s="268"/>
      <c r="CG199" s="268"/>
      <c r="CH199" s="268"/>
      <c r="CI199" s="268"/>
      <c r="CJ199" s="268"/>
      <c r="CK199" s="268">
        <f>SUM(CK200:CW204)</f>
        <v>0</v>
      </c>
      <c r="CL199" s="268"/>
      <c r="CM199" s="268"/>
      <c r="CN199" s="268"/>
      <c r="CO199" s="268"/>
      <c r="CP199" s="268"/>
      <c r="CQ199" s="268"/>
      <c r="CR199" s="268"/>
      <c r="CS199" s="268"/>
      <c r="CT199" s="268"/>
      <c r="CU199" s="268"/>
      <c r="CV199" s="268"/>
      <c r="CW199" s="268"/>
      <c r="CX199" s="408" t="s">
        <v>43</v>
      </c>
      <c r="CY199" s="408"/>
      <c r="CZ199" s="408"/>
      <c r="DA199" s="408"/>
      <c r="DB199" s="408"/>
      <c r="DC199" s="408"/>
      <c r="DD199" s="408"/>
      <c r="DE199" s="408"/>
      <c r="DF199" s="408"/>
      <c r="DG199" s="408"/>
      <c r="DH199" s="408"/>
      <c r="DI199" s="408"/>
      <c r="DJ199" s="409"/>
    </row>
    <row r="200" spans="1:118" hidden="1">
      <c r="A200" s="265" t="s">
        <v>834</v>
      </c>
      <c r="B200" s="266"/>
      <c r="C200" s="266"/>
      <c r="D200" s="266"/>
      <c r="E200" s="266"/>
      <c r="F200" s="266"/>
      <c r="G200" s="266"/>
      <c r="H200" s="266"/>
      <c r="I200" s="266"/>
      <c r="J200" s="266"/>
      <c r="K200" s="266"/>
      <c r="L200" s="266"/>
      <c r="M200" s="266"/>
      <c r="N200" s="266"/>
      <c r="O200" s="266"/>
      <c r="P200" s="266"/>
      <c r="Q200" s="266"/>
      <c r="R200" s="266"/>
      <c r="S200" s="266"/>
      <c r="T200" s="266"/>
      <c r="U200" s="266"/>
      <c r="V200" s="266"/>
      <c r="W200" s="266"/>
      <c r="X200" s="266"/>
      <c r="Y200" s="266"/>
      <c r="Z200" s="266"/>
      <c r="AA200" s="266"/>
      <c r="AB200" s="266"/>
      <c r="AC200" s="266"/>
      <c r="AD200" s="266"/>
      <c r="AE200" s="266"/>
      <c r="AF200" s="266"/>
      <c r="AG200" s="266"/>
      <c r="AH200" s="266"/>
      <c r="AI200" s="266"/>
      <c r="AJ200" s="266"/>
      <c r="AK200" s="266"/>
      <c r="AL200" s="266"/>
      <c r="AM200" s="266"/>
      <c r="AN200" s="266"/>
      <c r="AO200" s="266"/>
      <c r="AP200" s="266"/>
      <c r="AQ200" s="266"/>
      <c r="AR200" s="266"/>
      <c r="AS200" s="266"/>
      <c r="AT200" s="266"/>
      <c r="AU200" s="266"/>
      <c r="AV200" s="266"/>
      <c r="AW200" s="266"/>
      <c r="AX200" s="266"/>
      <c r="AY200" s="266"/>
      <c r="AZ200" s="266"/>
      <c r="BA200" s="266"/>
      <c r="BB200" s="266"/>
      <c r="BC200" s="266"/>
      <c r="BD200" s="266"/>
      <c r="BE200" s="267"/>
      <c r="BF200" s="144" t="s">
        <v>253</v>
      </c>
      <c r="BG200" s="159" t="s">
        <v>69</v>
      </c>
      <c r="BH200" s="150" t="s">
        <v>829</v>
      </c>
      <c r="BI200" s="145" t="s">
        <v>261</v>
      </c>
      <c r="BJ200" s="150" t="s">
        <v>176</v>
      </c>
      <c r="BK200" s="260">
        <v>0</v>
      </c>
      <c r="BL200" s="260"/>
      <c r="BM200" s="260"/>
      <c r="BN200" s="260"/>
      <c r="BO200" s="260"/>
      <c r="BP200" s="260"/>
      <c r="BQ200" s="260"/>
      <c r="BR200" s="260"/>
      <c r="BS200" s="260"/>
      <c r="BT200" s="260"/>
      <c r="BU200" s="260"/>
      <c r="BV200" s="260"/>
      <c r="BW200" s="260"/>
      <c r="BX200" s="260"/>
      <c r="BY200" s="260"/>
      <c r="BZ200" s="260"/>
      <c r="CA200" s="260"/>
      <c r="CB200" s="260"/>
      <c r="CC200" s="260"/>
      <c r="CD200" s="260"/>
      <c r="CE200" s="260"/>
      <c r="CF200" s="260"/>
      <c r="CG200" s="260"/>
      <c r="CH200" s="260"/>
      <c r="CI200" s="260"/>
      <c r="CJ200" s="260"/>
      <c r="CK200" s="260"/>
      <c r="CL200" s="260"/>
      <c r="CM200" s="260"/>
      <c r="CN200" s="260"/>
      <c r="CO200" s="260"/>
      <c r="CP200" s="260"/>
      <c r="CQ200" s="260"/>
      <c r="CR200" s="260"/>
      <c r="CS200" s="260"/>
      <c r="CT200" s="260"/>
      <c r="CU200" s="260"/>
      <c r="CV200" s="260"/>
      <c r="CW200" s="260"/>
      <c r="CX200" s="269" t="s">
        <v>43</v>
      </c>
      <c r="CY200" s="269"/>
      <c r="CZ200" s="269"/>
      <c r="DA200" s="269"/>
      <c r="DB200" s="269"/>
      <c r="DC200" s="269"/>
      <c r="DD200" s="269"/>
      <c r="DE200" s="269"/>
      <c r="DF200" s="269"/>
      <c r="DG200" s="269"/>
      <c r="DH200" s="269"/>
      <c r="DI200" s="269"/>
      <c r="DJ200" s="270"/>
      <c r="DL200" s="211" t="e">
        <f>DL129+DL198+#REF!</f>
        <v>#REF!</v>
      </c>
      <c r="DM200" s="211" t="e">
        <f>DM129+DM198+#REF!</f>
        <v>#REF!</v>
      </c>
      <c r="DN200" s="211" t="e">
        <f>DN129+DN198+#REF!</f>
        <v>#REF!</v>
      </c>
    </row>
    <row r="201" spans="1:118" hidden="1">
      <c r="A201" s="265" t="s">
        <v>834</v>
      </c>
      <c r="B201" s="266"/>
      <c r="C201" s="266"/>
      <c r="D201" s="266"/>
      <c r="E201" s="266"/>
      <c r="F201" s="266"/>
      <c r="G201" s="266"/>
      <c r="H201" s="266"/>
      <c r="I201" s="266"/>
      <c r="J201" s="266"/>
      <c r="K201" s="266"/>
      <c r="L201" s="266"/>
      <c r="M201" s="266"/>
      <c r="N201" s="266"/>
      <c r="O201" s="266"/>
      <c r="P201" s="266"/>
      <c r="Q201" s="266"/>
      <c r="R201" s="266"/>
      <c r="S201" s="266"/>
      <c r="T201" s="266"/>
      <c r="U201" s="266"/>
      <c r="V201" s="266"/>
      <c r="W201" s="266"/>
      <c r="X201" s="266"/>
      <c r="Y201" s="266"/>
      <c r="Z201" s="266"/>
      <c r="AA201" s="266"/>
      <c r="AB201" s="266"/>
      <c r="AC201" s="266"/>
      <c r="AD201" s="266"/>
      <c r="AE201" s="266"/>
      <c r="AF201" s="266"/>
      <c r="AG201" s="266"/>
      <c r="AH201" s="266"/>
      <c r="AI201" s="266"/>
      <c r="AJ201" s="266"/>
      <c r="AK201" s="266"/>
      <c r="AL201" s="266"/>
      <c r="AM201" s="266"/>
      <c r="AN201" s="266"/>
      <c r="AO201" s="266"/>
      <c r="AP201" s="266"/>
      <c r="AQ201" s="266"/>
      <c r="AR201" s="266"/>
      <c r="AS201" s="266"/>
      <c r="AT201" s="266"/>
      <c r="AU201" s="266"/>
      <c r="AV201" s="266"/>
      <c r="AW201" s="266"/>
      <c r="AX201" s="266"/>
      <c r="AY201" s="266"/>
      <c r="AZ201" s="266"/>
      <c r="BA201" s="266"/>
      <c r="BB201" s="266"/>
      <c r="BC201" s="266"/>
      <c r="BD201" s="266"/>
      <c r="BE201" s="267"/>
      <c r="BF201" s="144" t="s">
        <v>254</v>
      </c>
      <c r="BG201" s="159" t="s">
        <v>71</v>
      </c>
      <c r="BH201" s="150" t="s">
        <v>829</v>
      </c>
      <c r="BI201" s="145" t="s">
        <v>261</v>
      </c>
      <c r="BJ201" s="245">
        <v>213</v>
      </c>
      <c r="BK201" s="260">
        <v>0</v>
      </c>
      <c r="BL201" s="260"/>
      <c r="BM201" s="260"/>
      <c r="BN201" s="260"/>
      <c r="BO201" s="260"/>
      <c r="BP201" s="260"/>
      <c r="BQ201" s="260"/>
      <c r="BR201" s="260"/>
      <c r="BS201" s="260"/>
      <c r="BT201" s="260"/>
      <c r="BU201" s="260"/>
      <c r="BV201" s="260"/>
      <c r="BW201" s="260"/>
      <c r="BX201" s="260"/>
      <c r="BY201" s="260"/>
      <c r="BZ201" s="260"/>
      <c r="CA201" s="260"/>
      <c r="CB201" s="260"/>
      <c r="CC201" s="260"/>
      <c r="CD201" s="260"/>
      <c r="CE201" s="260"/>
      <c r="CF201" s="260"/>
      <c r="CG201" s="260"/>
      <c r="CH201" s="260"/>
      <c r="CI201" s="260"/>
      <c r="CJ201" s="260"/>
      <c r="CK201" s="260"/>
      <c r="CL201" s="260"/>
      <c r="CM201" s="260"/>
      <c r="CN201" s="260"/>
      <c r="CO201" s="260"/>
      <c r="CP201" s="260"/>
      <c r="CQ201" s="260"/>
      <c r="CR201" s="260"/>
      <c r="CS201" s="260"/>
      <c r="CT201" s="260"/>
      <c r="CU201" s="260"/>
      <c r="CV201" s="260"/>
      <c r="CW201" s="260"/>
      <c r="CX201" s="269"/>
      <c r="CY201" s="269"/>
      <c r="CZ201" s="269"/>
      <c r="DA201" s="269"/>
      <c r="DB201" s="269"/>
      <c r="DC201" s="269"/>
      <c r="DD201" s="269"/>
      <c r="DE201" s="269"/>
      <c r="DF201" s="269"/>
      <c r="DG201" s="269"/>
      <c r="DH201" s="269"/>
      <c r="DI201" s="269"/>
      <c r="DJ201" s="270"/>
    </row>
    <row r="202" spans="1:118" hidden="1">
      <c r="A202" s="265" t="s">
        <v>834</v>
      </c>
      <c r="B202" s="266"/>
      <c r="C202" s="266"/>
      <c r="D202" s="266"/>
      <c r="E202" s="266"/>
      <c r="F202" s="266"/>
      <c r="G202" s="266"/>
      <c r="H202" s="266"/>
      <c r="I202" s="266"/>
      <c r="J202" s="266"/>
      <c r="K202" s="266"/>
      <c r="L202" s="266"/>
      <c r="M202" s="266"/>
      <c r="N202" s="266"/>
      <c r="O202" s="266"/>
      <c r="P202" s="266"/>
      <c r="Q202" s="266"/>
      <c r="R202" s="266"/>
      <c r="S202" s="266"/>
      <c r="T202" s="266"/>
      <c r="U202" s="266"/>
      <c r="V202" s="266"/>
      <c r="W202" s="266"/>
      <c r="X202" s="266"/>
      <c r="Y202" s="266"/>
      <c r="Z202" s="266"/>
      <c r="AA202" s="266"/>
      <c r="AB202" s="266"/>
      <c r="AC202" s="266"/>
      <c r="AD202" s="266"/>
      <c r="AE202" s="266"/>
      <c r="AF202" s="266"/>
      <c r="AG202" s="266"/>
      <c r="AH202" s="266"/>
      <c r="AI202" s="266"/>
      <c r="AJ202" s="266"/>
      <c r="AK202" s="266"/>
      <c r="AL202" s="266"/>
      <c r="AM202" s="266"/>
      <c r="AN202" s="266"/>
      <c r="AO202" s="266"/>
      <c r="AP202" s="266"/>
      <c r="AQ202" s="266"/>
      <c r="AR202" s="266"/>
      <c r="AS202" s="266"/>
      <c r="AT202" s="266"/>
      <c r="AU202" s="266"/>
      <c r="AV202" s="266"/>
      <c r="AW202" s="266"/>
      <c r="AX202" s="266"/>
      <c r="AY202" s="266"/>
      <c r="AZ202" s="266"/>
      <c r="BA202" s="266"/>
      <c r="BB202" s="266"/>
      <c r="BC202" s="266"/>
      <c r="BD202" s="266"/>
      <c r="BE202" s="267"/>
      <c r="BF202" s="144" t="s">
        <v>255</v>
      </c>
      <c r="BG202" s="159" t="s">
        <v>914</v>
      </c>
      <c r="BH202" s="150" t="s">
        <v>829</v>
      </c>
      <c r="BI202" s="145" t="s">
        <v>261</v>
      </c>
      <c r="BJ202" s="245">
        <v>291</v>
      </c>
      <c r="BK202" s="260">
        <v>0</v>
      </c>
      <c r="BL202" s="260"/>
      <c r="BM202" s="260"/>
      <c r="BN202" s="260"/>
      <c r="BO202" s="260"/>
      <c r="BP202" s="260"/>
      <c r="BQ202" s="260"/>
      <c r="BR202" s="260"/>
      <c r="BS202" s="260"/>
      <c r="BT202" s="260"/>
      <c r="BU202" s="260"/>
      <c r="BV202" s="260"/>
      <c r="BW202" s="260"/>
      <c r="BX202" s="260"/>
      <c r="BY202" s="260"/>
      <c r="BZ202" s="260"/>
      <c r="CA202" s="260"/>
      <c r="CB202" s="260"/>
      <c r="CC202" s="260"/>
      <c r="CD202" s="260"/>
      <c r="CE202" s="260"/>
      <c r="CF202" s="260"/>
      <c r="CG202" s="260"/>
      <c r="CH202" s="260"/>
      <c r="CI202" s="260"/>
      <c r="CJ202" s="260"/>
      <c r="CK202" s="260"/>
      <c r="CL202" s="260"/>
      <c r="CM202" s="260"/>
      <c r="CN202" s="260"/>
      <c r="CO202" s="260"/>
      <c r="CP202" s="260"/>
      <c r="CQ202" s="260"/>
      <c r="CR202" s="260"/>
      <c r="CS202" s="260"/>
      <c r="CT202" s="260"/>
      <c r="CU202" s="260"/>
      <c r="CV202" s="260"/>
      <c r="CW202" s="260"/>
      <c r="CX202" s="269"/>
      <c r="CY202" s="269"/>
      <c r="CZ202" s="269"/>
      <c r="DA202" s="269"/>
      <c r="DB202" s="269"/>
      <c r="DC202" s="269"/>
      <c r="DD202" s="269"/>
      <c r="DE202" s="269"/>
      <c r="DF202" s="269"/>
      <c r="DG202" s="269"/>
      <c r="DH202" s="269"/>
      <c r="DI202" s="269"/>
      <c r="DJ202" s="270"/>
    </row>
    <row r="203" spans="1:118" hidden="1">
      <c r="A203" s="265" t="s">
        <v>834</v>
      </c>
      <c r="B203" s="266"/>
      <c r="C203" s="266"/>
      <c r="D203" s="266"/>
      <c r="E203" s="266"/>
      <c r="F203" s="266"/>
      <c r="G203" s="266"/>
      <c r="H203" s="266"/>
      <c r="I203" s="266"/>
      <c r="J203" s="266"/>
      <c r="K203" s="266"/>
      <c r="L203" s="266"/>
      <c r="M203" s="266"/>
      <c r="N203" s="266"/>
      <c r="O203" s="266"/>
      <c r="P203" s="266"/>
      <c r="Q203" s="266"/>
      <c r="R203" s="266"/>
      <c r="S203" s="266"/>
      <c r="T203" s="266"/>
      <c r="U203" s="266"/>
      <c r="V203" s="266"/>
      <c r="W203" s="266"/>
      <c r="X203" s="266"/>
      <c r="Y203" s="266"/>
      <c r="Z203" s="266"/>
      <c r="AA203" s="266"/>
      <c r="AB203" s="266"/>
      <c r="AC203" s="266"/>
      <c r="AD203" s="266"/>
      <c r="AE203" s="266"/>
      <c r="AF203" s="266"/>
      <c r="AG203" s="266"/>
      <c r="AH203" s="266"/>
      <c r="AI203" s="266"/>
      <c r="AJ203" s="266"/>
      <c r="AK203" s="266"/>
      <c r="AL203" s="266"/>
      <c r="AM203" s="266"/>
      <c r="AN203" s="266"/>
      <c r="AO203" s="266"/>
      <c r="AP203" s="266"/>
      <c r="AQ203" s="266"/>
      <c r="AR203" s="266"/>
      <c r="AS203" s="266"/>
      <c r="AT203" s="266"/>
      <c r="AU203" s="266"/>
      <c r="AV203" s="266"/>
      <c r="AW203" s="266"/>
      <c r="AX203" s="266"/>
      <c r="AY203" s="266"/>
      <c r="AZ203" s="266"/>
      <c r="BA203" s="266"/>
      <c r="BB203" s="266"/>
      <c r="BC203" s="266"/>
      <c r="BD203" s="266"/>
      <c r="BE203" s="267"/>
      <c r="BF203" s="144" t="s">
        <v>3</v>
      </c>
      <c r="BG203" s="159" t="s">
        <v>84</v>
      </c>
      <c r="BH203" s="150" t="s">
        <v>829</v>
      </c>
      <c r="BI203" s="145" t="s">
        <v>261</v>
      </c>
      <c r="BJ203" s="245">
        <v>345</v>
      </c>
      <c r="BK203" s="260">
        <v>0</v>
      </c>
      <c r="BL203" s="260"/>
      <c r="BM203" s="260"/>
      <c r="BN203" s="260"/>
      <c r="BO203" s="260"/>
      <c r="BP203" s="260"/>
      <c r="BQ203" s="260"/>
      <c r="BR203" s="260"/>
      <c r="BS203" s="260"/>
      <c r="BT203" s="260"/>
      <c r="BU203" s="260"/>
      <c r="BV203" s="260"/>
      <c r="BW203" s="260"/>
      <c r="BX203" s="260"/>
      <c r="BY203" s="260"/>
      <c r="BZ203" s="260"/>
      <c r="CA203" s="260"/>
      <c r="CB203" s="260"/>
      <c r="CC203" s="260"/>
      <c r="CD203" s="260"/>
      <c r="CE203" s="260"/>
      <c r="CF203" s="260"/>
      <c r="CG203" s="260"/>
      <c r="CH203" s="260"/>
      <c r="CI203" s="260"/>
      <c r="CJ203" s="260"/>
      <c r="CK203" s="260"/>
      <c r="CL203" s="260"/>
      <c r="CM203" s="260"/>
      <c r="CN203" s="260"/>
      <c r="CO203" s="260"/>
      <c r="CP203" s="260"/>
      <c r="CQ203" s="260"/>
      <c r="CR203" s="260"/>
      <c r="CS203" s="260"/>
      <c r="CT203" s="260"/>
      <c r="CU203" s="260"/>
      <c r="CV203" s="260"/>
      <c r="CW203" s="260"/>
      <c r="CX203" s="269"/>
      <c r="CY203" s="269"/>
      <c r="CZ203" s="269"/>
      <c r="DA203" s="269"/>
      <c r="DB203" s="269"/>
      <c r="DC203" s="269"/>
      <c r="DD203" s="269"/>
      <c r="DE203" s="269"/>
      <c r="DF203" s="269"/>
      <c r="DG203" s="269"/>
      <c r="DH203" s="269"/>
      <c r="DI203" s="269"/>
      <c r="DJ203" s="270"/>
    </row>
    <row r="204" spans="1:118">
      <c r="A204" s="385" t="s">
        <v>542</v>
      </c>
      <c r="B204" s="386"/>
      <c r="C204" s="386"/>
      <c r="D204" s="386"/>
      <c r="E204" s="386"/>
      <c r="F204" s="386"/>
      <c r="G204" s="386"/>
      <c r="H204" s="386"/>
      <c r="I204" s="386"/>
      <c r="J204" s="386"/>
      <c r="K204" s="386"/>
      <c r="L204" s="386"/>
      <c r="M204" s="386"/>
      <c r="N204" s="386"/>
      <c r="O204" s="386"/>
      <c r="P204" s="386"/>
      <c r="Q204" s="386"/>
      <c r="R204" s="386"/>
      <c r="S204" s="386"/>
      <c r="T204" s="386"/>
      <c r="U204" s="386"/>
      <c r="V204" s="386"/>
      <c r="W204" s="386"/>
      <c r="X204" s="386"/>
      <c r="Y204" s="386"/>
      <c r="Z204" s="386"/>
      <c r="AA204" s="386"/>
      <c r="AB204" s="386"/>
      <c r="AC204" s="386"/>
      <c r="AD204" s="386"/>
      <c r="AE204" s="386"/>
      <c r="AF204" s="386"/>
      <c r="AG204" s="386"/>
      <c r="AH204" s="386"/>
      <c r="AI204" s="386"/>
      <c r="AJ204" s="386"/>
      <c r="AK204" s="386"/>
      <c r="AL204" s="386"/>
      <c r="AM204" s="386"/>
      <c r="AN204" s="386"/>
      <c r="AO204" s="386"/>
      <c r="AP204" s="386"/>
      <c r="AQ204" s="386"/>
      <c r="AR204" s="386"/>
      <c r="AS204" s="386"/>
      <c r="AT204" s="386"/>
      <c r="AU204" s="386"/>
      <c r="AV204" s="386"/>
      <c r="AW204" s="386"/>
      <c r="AX204" s="386"/>
      <c r="AY204" s="386"/>
      <c r="AZ204" s="386"/>
      <c r="BA204" s="386"/>
      <c r="BB204" s="386"/>
      <c r="BC204" s="386"/>
      <c r="BD204" s="386"/>
      <c r="BE204" s="387"/>
      <c r="BF204" s="147" t="s">
        <v>86</v>
      </c>
      <c r="BG204" s="148" t="s">
        <v>87</v>
      </c>
      <c r="BH204" s="239"/>
      <c r="BI204" s="148"/>
      <c r="BJ204" s="241"/>
      <c r="BK204" s="260"/>
      <c r="BL204" s="260"/>
      <c r="BM204" s="260"/>
      <c r="BN204" s="260"/>
      <c r="BO204" s="260"/>
      <c r="BP204" s="260"/>
      <c r="BQ204" s="260"/>
      <c r="BR204" s="260"/>
      <c r="BS204" s="260"/>
      <c r="BT204" s="260"/>
      <c r="BU204" s="260"/>
      <c r="BV204" s="260"/>
      <c r="BW204" s="260"/>
      <c r="BX204" s="260"/>
      <c r="BY204" s="260"/>
      <c r="BZ204" s="260"/>
      <c r="CA204" s="260"/>
      <c r="CB204" s="260"/>
      <c r="CC204" s="260"/>
      <c r="CD204" s="260"/>
      <c r="CE204" s="260"/>
      <c r="CF204" s="260"/>
      <c r="CG204" s="260"/>
      <c r="CH204" s="260"/>
      <c r="CI204" s="260"/>
      <c r="CJ204" s="260"/>
      <c r="CK204" s="260"/>
      <c r="CL204" s="260"/>
      <c r="CM204" s="260"/>
      <c r="CN204" s="260"/>
      <c r="CO204" s="260"/>
      <c r="CP204" s="260"/>
      <c r="CQ204" s="260"/>
      <c r="CR204" s="260"/>
      <c r="CS204" s="260"/>
      <c r="CT204" s="260"/>
      <c r="CU204" s="260"/>
      <c r="CV204" s="260"/>
      <c r="CW204" s="260"/>
      <c r="CX204" s="269" t="s">
        <v>43</v>
      </c>
      <c r="CY204" s="269"/>
      <c r="CZ204" s="269"/>
      <c r="DA204" s="269"/>
      <c r="DB204" s="269"/>
      <c r="DC204" s="269"/>
      <c r="DD204" s="269"/>
      <c r="DE204" s="269"/>
      <c r="DF204" s="269"/>
      <c r="DG204" s="269"/>
      <c r="DH204" s="269"/>
      <c r="DI204" s="269"/>
      <c r="DJ204" s="270"/>
    </row>
    <row r="205" spans="1:118">
      <c r="A205" s="405" t="s">
        <v>543</v>
      </c>
      <c r="B205" s="406"/>
      <c r="C205" s="406"/>
      <c r="D205" s="406"/>
      <c r="E205" s="406"/>
      <c r="F205" s="406"/>
      <c r="G205" s="406"/>
      <c r="H205" s="406"/>
      <c r="I205" s="406"/>
      <c r="J205" s="406"/>
      <c r="K205" s="406"/>
      <c r="L205" s="406"/>
      <c r="M205" s="406"/>
      <c r="N205" s="406"/>
      <c r="O205" s="406"/>
      <c r="P205" s="406"/>
      <c r="Q205" s="406"/>
      <c r="R205" s="406"/>
      <c r="S205" s="406"/>
      <c r="T205" s="406"/>
      <c r="U205" s="406"/>
      <c r="V205" s="406"/>
      <c r="W205" s="406"/>
      <c r="X205" s="406"/>
      <c r="Y205" s="406"/>
      <c r="Z205" s="406"/>
      <c r="AA205" s="406"/>
      <c r="AB205" s="406"/>
      <c r="AC205" s="406"/>
      <c r="AD205" s="406"/>
      <c r="AE205" s="406"/>
      <c r="AF205" s="406"/>
      <c r="AG205" s="406"/>
      <c r="AH205" s="406"/>
      <c r="AI205" s="406"/>
      <c r="AJ205" s="406"/>
      <c r="AK205" s="406"/>
      <c r="AL205" s="406"/>
      <c r="AM205" s="406"/>
      <c r="AN205" s="406"/>
      <c r="AO205" s="406"/>
      <c r="AP205" s="406"/>
      <c r="AQ205" s="406"/>
      <c r="AR205" s="406"/>
      <c r="AS205" s="406"/>
      <c r="AT205" s="406"/>
      <c r="AU205" s="406"/>
      <c r="AV205" s="406"/>
      <c r="AW205" s="406"/>
      <c r="AX205" s="406"/>
      <c r="AY205" s="406"/>
      <c r="AZ205" s="406"/>
      <c r="BA205" s="406"/>
      <c r="BB205" s="406"/>
      <c r="BC205" s="406"/>
      <c r="BD205" s="406"/>
      <c r="BE205" s="407"/>
      <c r="BF205" s="144" t="s">
        <v>88</v>
      </c>
      <c r="BG205" s="145"/>
      <c r="BH205" s="239"/>
      <c r="BI205" s="145"/>
      <c r="BJ205" s="241"/>
      <c r="BK205" s="260"/>
      <c r="BL205" s="260"/>
      <c r="BM205" s="260"/>
      <c r="BN205" s="260"/>
      <c r="BO205" s="260"/>
      <c r="BP205" s="260"/>
      <c r="BQ205" s="260"/>
      <c r="BR205" s="260"/>
      <c r="BS205" s="260"/>
      <c r="BT205" s="260"/>
      <c r="BU205" s="260"/>
      <c r="BV205" s="260"/>
      <c r="BW205" s="260"/>
      <c r="BX205" s="260"/>
      <c r="BY205" s="260"/>
      <c r="BZ205" s="260"/>
      <c r="CA205" s="260"/>
      <c r="CB205" s="260"/>
      <c r="CC205" s="260"/>
      <c r="CD205" s="260"/>
      <c r="CE205" s="260"/>
      <c r="CF205" s="260"/>
      <c r="CG205" s="260"/>
      <c r="CH205" s="260"/>
      <c r="CI205" s="260"/>
      <c r="CJ205" s="260"/>
      <c r="CK205" s="260"/>
      <c r="CL205" s="260"/>
      <c r="CM205" s="260"/>
      <c r="CN205" s="260"/>
      <c r="CO205" s="260"/>
      <c r="CP205" s="260"/>
      <c r="CQ205" s="260"/>
      <c r="CR205" s="260"/>
      <c r="CS205" s="260"/>
      <c r="CT205" s="260"/>
      <c r="CU205" s="260"/>
      <c r="CV205" s="260"/>
      <c r="CW205" s="260"/>
      <c r="CX205" s="269" t="s">
        <v>43</v>
      </c>
      <c r="CY205" s="269"/>
      <c r="CZ205" s="269"/>
      <c r="DA205" s="269"/>
      <c r="DB205" s="269"/>
      <c r="DC205" s="269"/>
      <c r="DD205" s="269"/>
      <c r="DE205" s="269"/>
      <c r="DF205" s="269"/>
      <c r="DG205" s="269"/>
      <c r="DH205" s="269"/>
      <c r="DI205" s="269"/>
      <c r="DJ205" s="270"/>
    </row>
    <row r="206" spans="1:118">
      <c r="A206" s="405" t="s">
        <v>544</v>
      </c>
      <c r="B206" s="406"/>
      <c r="C206" s="406"/>
      <c r="D206" s="406"/>
      <c r="E206" s="406"/>
      <c r="F206" s="406"/>
      <c r="G206" s="406"/>
      <c r="H206" s="406"/>
      <c r="I206" s="406"/>
      <c r="J206" s="406"/>
      <c r="K206" s="406"/>
      <c r="L206" s="406"/>
      <c r="M206" s="406"/>
      <c r="N206" s="406"/>
      <c r="O206" s="406"/>
      <c r="P206" s="406"/>
      <c r="Q206" s="406"/>
      <c r="R206" s="406"/>
      <c r="S206" s="406"/>
      <c r="T206" s="406"/>
      <c r="U206" s="406"/>
      <c r="V206" s="406"/>
      <c r="W206" s="406"/>
      <c r="X206" s="406"/>
      <c r="Y206" s="406"/>
      <c r="Z206" s="406"/>
      <c r="AA206" s="406"/>
      <c r="AB206" s="406"/>
      <c r="AC206" s="406"/>
      <c r="AD206" s="406"/>
      <c r="AE206" s="406"/>
      <c r="AF206" s="406"/>
      <c r="AG206" s="406"/>
      <c r="AH206" s="406"/>
      <c r="AI206" s="406"/>
      <c r="AJ206" s="406"/>
      <c r="AK206" s="406"/>
      <c r="AL206" s="406"/>
      <c r="AM206" s="406"/>
      <c r="AN206" s="406"/>
      <c r="AO206" s="406"/>
      <c r="AP206" s="406"/>
      <c r="AQ206" s="406"/>
      <c r="AR206" s="406"/>
      <c r="AS206" s="406"/>
      <c r="AT206" s="406"/>
      <c r="AU206" s="406"/>
      <c r="AV206" s="406"/>
      <c r="AW206" s="406"/>
      <c r="AX206" s="406"/>
      <c r="AY206" s="406"/>
      <c r="AZ206" s="406"/>
      <c r="BA206" s="406"/>
      <c r="BB206" s="406"/>
      <c r="BC206" s="406"/>
      <c r="BD206" s="406"/>
      <c r="BE206" s="407"/>
      <c r="BF206" s="144" t="s">
        <v>89</v>
      </c>
      <c r="BG206" s="145"/>
      <c r="BH206" s="239"/>
      <c r="BI206" s="145"/>
      <c r="BJ206" s="241"/>
      <c r="BK206" s="260"/>
      <c r="BL206" s="260"/>
      <c r="BM206" s="260"/>
      <c r="BN206" s="260"/>
      <c r="BO206" s="260"/>
      <c r="BP206" s="260"/>
      <c r="BQ206" s="260"/>
      <c r="BR206" s="260"/>
      <c r="BS206" s="260"/>
      <c r="BT206" s="260"/>
      <c r="BU206" s="260"/>
      <c r="BV206" s="260"/>
      <c r="BW206" s="260"/>
      <c r="BX206" s="260"/>
      <c r="BY206" s="260"/>
      <c r="BZ206" s="260"/>
      <c r="CA206" s="260"/>
      <c r="CB206" s="260"/>
      <c r="CC206" s="260"/>
      <c r="CD206" s="260"/>
      <c r="CE206" s="260"/>
      <c r="CF206" s="260"/>
      <c r="CG206" s="260"/>
      <c r="CH206" s="260"/>
      <c r="CI206" s="260"/>
      <c r="CJ206" s="260"/>
      <c r="CK206" s="260"/>
      <c r="CL206" s="260"/>
      <c r="CM206" s="260"/>
      <c r="CN206" s="260"/>
      <c r="CO206" s="260"/>
      <c r="CP206" s="260"/>
      <c r="CQ206" s="260"/>
      <c r="CR206" s="260"/>
      <c r="CS206" s="260"/>
      <c r="CT206" s="260"/>
      <c r="CU206" s="260"/>
      <c r="CV206" s="260"/>
      <c r="CW206" s="260"/>
      <c r="CX206" s="269" t="s">
        <v>43</v>
      </c>
      <c r="CY206" s="269"/>
      <c r="CZ206" s="269"/>
      <c r="DA206" s="269"/>
      <c r="DB206" s="269"/>
      <c r="DC206" s="269"/>
      <c r="DD206" s="269"/>
      <c r="DE206" s="269"/>
      <c r="DF206" s="269"/>
      <c r="DG206" s="269"/>
      <c r="DH206" s="269"/>
      <c r="DI206" s="269"/>
      <c r="DJ206" s="270"/>
    </row>
    <row r="207" spans="1:118">
      <c r="A207" s="405" t="s">
        <v>545</v>
      </c>
      <c r="B207" s="406"/>
      <c r="C207" s="406"/>
      <c r="D207" s="406"/>
      <c r="E207" s="406"/>
      <c r="F207" s="406"/>
      <c r="G207" s="406"/>
      <c r="H207" s="406"/>
      <c r="I207" s="406"/>
      <c r="J207" s="406"/>
      <c r="K207" s="406"/>
      <c r="L207" s="406"/>
      <c r="M207" s="406"/>
      <c r="N207" s="406"/>
      <c r="O207" s="406"/>
      <c r="P207" s="406"/>
      <c r="Q207" s="406"/>
      <c r="R207" s="406"/>
      <c r="S207" s="406"/>
      <c r="T207" s="406"/>
      <c r="U207" s="406"/>
      <c r="V207" s="406"/>
      <c r="W207" s="406"/>
      <c r="X207" s="406"/>
      <c r="Y207" s="406"/>
      <c r="Z207" s="406"/>
      <c r="AA207" s="406"/>
      <c r="AB207" s="406"/>
      <c r="AC207" s="406"/>
      <c r="AD207" s="406"/>
      <c r="AE207" s="406"/>
      <c r="AF207" s="406"/>
      <c r="AG207" s="406"/>
      <c r="AH207" s="406"/>
      <c r="AI207" s="406"/>
      <c r="AJ207" s="406"/>
      <c r="AK207" s="406"/>
      <c r="AL207" s="406"/>
      <c r="AM207" s="406"/>
      <c r="AN207" s="406"/>
      <c r="AO207" s="406"/>
      <c r="AP207" s="406"/>
      <c r="AQ207" s="406"/>
      <c r="AR207" s="406"/>
      <c r="AS207" s="406"/>
      <c r="AT207" s="406"/>
      <c r="AU207" s="406"/>
      <c r="AV207" s="406"/>
      <c r="AW207" s="406"/>
      <c r="AX207" s="406"/>
      <c r="AY207" s="406"/>
      <c r="AZ207" s="406"/>
      <c r="BA207" s="406"/>
      <c r="BB207" s="406"/>
      <c r="BC207" s="406"/>
      <c r="BD207" s="406"/>
      <c r="BE207" s="407"/>
      <c r="BF207" s="144" t="s">
        <v>90</v>
      </c>
      <c r="BG207" s="145"/>
      <c r="BH207" s="239"/>
      <c r="BI207" s="145"/>
      <c r="BJ207" s="241"/>
      <c r="BK207" s="260"/>
      <c r="BL207" s="260"/>
      <c r="BM207" s="260"/>
      <c r="BN207" s="260"/>
      <c r="BO207" s="260"/>
      <c r="BP207" s="260"/>
      <c r="BQ207" s="260"/>
      <c r="BR207" s="260"/>
      <c r="BS207" s="260"/>
      <c r="BT207" s="260"/>
      <c r="BU207" s="260"/>
      <c r="BV207" s="260"/>
      <c r="BW207" s="260"/>
      <c r="BX207" s="260"/>
      <c r="BY207" s="260"/>
      <c r="BZ207" s="260"/>
      <c r="CA207" s="260"/>
      <c r="CB207" s="260"/>
      <c r="CC207" s="260"/>
      <c r="CD207" s="260"/>
      <c r="CE207" s="260"/>
      <c r="CF207" s="260"/>
      <c r="CG207" s="260"/>
      <c r="CH207" s="260"/>
      <c r="CI207" s="260"/>
      <c r="CJ207" s="260"/>
      <c r="CK207" s="260"/>
      <c r="CL207" s="260"/>
      <c r="CM207" s="260"/>
      <c r="CN207" s="260"/>
      <c r="CO207" s="260"/>
      <c r="CP207" s="260"/>
      <c r="CQ207" s="260"/>
      <c r="CR207" s="260"/>
      <c r="CS207" s="260"/>
      <c r="CT207" s="260"/>
      <c r="CU207" s="260"/>
      <c r="CV207" s="260"/>
      <c r="CW207" s="260"/>
      <c r="CX207" s="269" t="s">
        <v>43</v>
      </c>
      <c r="CY207" s="269"/>
      <c r="CZ207" s="269"/>
      <c r="DA207" s="269"/>
      <c r="DB207" s="269"/>
      <c r="DC207" s="269"/>
      <c r="DD207" s="269"/>
      <c r="DE207" s="269"/>
      <c r="DF207" s="269"/>
      <c r="DG207" s="269"/>
      <c r="DH207" s="269"/>
      <c r="DI207" s="269"/>
      <c r="DJ207" s="270"/>
    </row>
    <row r="208" spans="1:118">
      <c r="A208" s="385" t="s">
        <v>546</v>
      </c>
      <c r="B208" s="386"/>
      <c r="C208" s="386"/>
      <c r="D208" s="386"/>
      <c r="E208" s="386"/>
      <c r="F208" s="386"/>
      <c r="G208" s="386"/>
      <c r="H208" s="386"/>
      <c r="I208" s="386"/>
      <c r="J208" s="386"/>
      <c r="K208" s="386"/>
      <c r="L208" s="386"/>
      <c r="M208" s="386"/>
      <c r="N208" s="386"/>
      <c r="O208" s="386"/>
      <c r="P208" s="386"/>
      <c r="Q208" s="386"/>
      <c r="R208" s="386"/>
      <c r="S208" s="386"/>
      <c r="T208" s="386"/>
      <c r="U208" s="386"/>
      <c r="V208" s="386"/>
      <c r="W208" s="386"/>
      <c r="X208" s="386"/>
      <c r="Y208" s="386"/>
      <c r="Z208" s="386"/>
      <c r="AA208" s="386"/>
      <c r="AB208" s="386"/>
      <c r="AC208" s="386"/>
      <c r="AD208" s="386"/>
      <c r="AE208" s="386"/>
      <c r="AF208" s="386"/>
      <c r="AG208" s="386"/>
      <c r="AH208" s="386"/>
      <c r="AI208" s="386"/>
      <c r="AJ208" s="386"/>
      <c r="AK208" s="386"/>
      <c r="AL208" s="386"/>
      <c r="AM208" s="386"/>
      <c r="AN208" s="386"/>
      <c r="AO208" s="386"/>
      <c r="AP208" s="386"/>
      <c r="AQ208" s="386"/>
      <c r="AR208" s="386"/>
      <c r="AS208" s="386"/>
      <c r="AT208" s="386"/>
      <c r="AU208" s="386"/>
      <c r="AV208" s="386"/>
      <c r="AW208" s="386"/>
      <c r="AX208" s="386"/>
      <c r="AY208" s="386"/>
      <c r="AZ208" s="386"/>
      <c r="BA208" s="386"/>
      <c r="BB208" s="386"/>
      <c r="BC208" s="386"/>
      <c r="BD208" s="386"/>
      <c r="BE208" s="387"/>
      <c r="BF208" s="147" t="s">
        <v>91</v>
      </c>
      <c r="BG208" s="148" t="s">
        <v>43</v>
      </c>
      <c r="BH208" s="239"/>
      <c r="BI208" s="148"/>
      <c r="BJ208" s="245">
        <v>610</v>
      </c>
      <c r="BK208" s="260">
        <f>SUM(BK209:BW217)</f>
        <v>590923.35000000009</v>
      </c>
      <c r="BL208" s="260"/>
      <c r="BM208" s="260"/>
      <c r="BN208" s="260"/>
      <c r="BO208" s="260"/>
      <c r="BP208" s="260"/>
      <c r="BQ208" s="260"/>
      <c r="BR208" s="260"/>
      <c r="BS208" s="260"/>
      <c r="BT208" s="260"/>
      <c r="BU208" s="260"/>
      <c r="BV208" s="260"/>
      <c r="BW208" s="260"/>
      <c r="BX208" s="260">
        <v>0</v>
      </c>
      <c r="BY208" s="260"/>
      <c r="BZ208" s="260"/>
      <c r="CA208" s="260"/>
      <c r="CB208" s="260"/>
      <c r="CC208" s="260"/>
      <c r="CD208" s="260"/>
      <c r="CE208" s="260"/>
      <c r="CF208" s="260"/>
      <c r="CG208" s="260"/>
      <c r="CH208" s="260"/>
      <c r="CI208" s="260"/>
      <c r="CJ208" s="260"/>
      <c r="CK208" s="260">
        <v>0</v>
      </c>
      <c r="CL208" s="260"/>
      <c r="CM208" s="260"/>
      <c r="CN208" s="260"/>
      <c r="CO208" s="260"/>
      <c r="CP208" s="260"/>
      <c r="CQ208" s="260"/>
      <c r="CR208" s="260"/>
      <c r="CS208" s="260"/>
      <c r="CT208" s="260"/>
      <c r="CU208" s="260"/>
      <c r="CV208" s="260"/>
      <c r="CW208" s="260"/>
      <c r="CX208" s="269" t="s">
        <v>43</v>
      </c>
      <c r="CY208" s="269"/>
      <c r="CZ208" s="269"/>
      <c r="DA208" s="269"/>
      <c r="DB208" s="269"/>
      <c r="DC208" s="269"/>
      <c r="DD208" s="269"/>
      <c r="DE208" s="269"/>
      <c r="DF208" s="269"/>
      <c r="DG208" s="269"/>
      <c r="DH208" s="269"/>
      <c r="DI208" s="269"/>
      <c r="DJ208" s="270"/>
    </row>
    <row r="209" spans="1:114" ht="30" customHeight="1">
      <c r="A209" s="416" t="s">
        <v>92</v>
      </c>
      <c r="B209" s="417"/>
      <c r="C209" s="417"/>
      <c r="D209" s="417"/>
      <c r="E209" s="417"/>
      <c r="F209" s="417"/>
      <c r="G209" s="417"/>
      <c r="H209" s="417"/>
      <c r="I209" s="417"/>
      <c r="J209" s="417"/>
      <c r="K209" s="417"/>
      <c r="L209" s="417"/>
      <c r="M209" s="417"/>
      <c r="N209" s="417"/>
      <c r="O209" s="417"/>
      <c r="P209" s="417"/>
      <c r="Q209" s="417"/>
      <c r="R209" s="417"/>
      <c r="S209" s="417"/>
      <c r="T209" s="417"/>
      <c r="U209" s="417"/>
      <c r="V209" s="417"/>
      <c r="W209" s="417"/>
      <c r="X209" s="417"/>
      <c r="Y209" s="417"/>
      <c r="Z209" s="417"/>
      <c r="AA209" s="417"/>
      <c r="AB209" s="417"/>
      <c r="AC209" s="417"/>
      <c r="AD209" s="417"/>
      <c r="AE209" s="417"/>
      <c r="AF209" s="417"/>
      <c r="AG209" s="417"/>
      <c r="AH209" s="417"/>
      <c r="AI209" s="417"/>
      <c r="AJ209" s="417"/>
      <c r="AK209" s="417"/>
      <c r="AL209" s="417"/>
      <c r="AM209" s="417"/>
      <c r="AN209" s="417"/>
      <c r="AO209" s="417"/>
      <c r="AP209" s="417"/>
      <c r="AQ209" s="417"/>
      <c r="AR209" s="417"/>
      <c r="AS209" s="417"/>
      <c r="AT209" s="417"/>
      <c r="AU209" s="417"/>
      <c r="AV209" s="417"/>
      <c r="AW209" s="417"/>
      <c r="AX209" s="417"/>
      <c r="AY209" s="417"/>
      <c r="AZ209" s="417"/>
      <c r="BA209" s="417"/>
      <c r="BB209" s="417"/>
      <c r="BC209" s="417"/>
      <c r="BD209" s="417"/>
      <c r="BE209" s="417"/>
      <c r="BF209" s="144" t="s">
        <v>93</v>
      </c>
      <c r="BG209" s="20" t="s">
        <v>94</v>
      </c>
      <c r="BH209" s="150" t="s">
        <v>781</v>
      </c>
      <c r="BI209" s="150" t="s">
        <v>556</v>
      </c>
      <c r="BJ209" s="245">
        <v>610</v>
      </c>
      <c r="BK209" s="294">
        <v>15709</v>
      </c>
      <c r="BL209" s="295"/>
      <c r="BM209" s="295"/>
      <c r="BN209" s="295"/>
      <c r="BO209" s="295"/>
      <c r="BP209" s="295"/>
      <c r="BQ209" s="295"/>
      <c r="BR209" s="295"/>
      <c r="BS209" s="295"/>
      <c r="BT209" s="295"/>
      <c r="BU209" s="295"/>
      <c r="BV209" s="295"/>
      <c r="BW209" s="296"/>
      <c r="BX209" s="297">
        <v>0</v>
      </c>
      <c r="BY209" s="298"/>
      <c r="BZ209" s="298"/>
      <c r="CA209" s="298"/>
      <c r="CB209" s="298"/>
      <c r="CC209" s="298"/>
      <c r="CD209" s="298"/>
      <c r="CE209" s="298"/>
      <c r="CF209" s="298"/>
      <c r="CG209" s="298"/>
      <c r="CH209" s="298"/>
      <c r="CI209" s="298"/>
      <c r="CJ209" s="415"/>
      <c r="CK209" s="297">
        <v>0</v>
      </c>
      <c r="CL209" s="298"/>
      <c r="CM209" s="298"/>
      <c r="CN209" s="298"/>
      <c r="CO209" s="298"/>
      <c r="CP209" s="298"/>
      <c r="CQ209" s="298"/>
      <c r="CR209" s="298"/>
      <c r="CS209" s="298"/>
      <c r="CT209" s="298"/>
      <c r="CU209" s="298"/>
      <c r="CV209" s="298"/>
      <c r="CW209" s="415"/>
      <c r="CX209" s="297" t="s">
        <v>43</v>
      </c>
      <c r="CY209" s="298"/>
      <c r="CZ209" s="298"/>
      <c r="DA209" s="298"/>
      <c r="DB209" s="298"/>
      <c r="DC209" s="298"/>
      <c r="DD209" s="298"/>
      <c r="DE209" s="298"/>
      <c r="DF209" s="298"/>
      <c r="DG209" s="298"/>
      <c r="DH209" s="298"/>
      <c r="DI209" s="298"/>
      <c r="DJ209" s="299"/>
    </row>
    <row r="210" spans="1:114" ht="12.75" customHeight="1">
      <c r="A210" s="416" t="s">
        <v>888</v>
      </c>
      <c r="B210" s="417"/>
      <c r="C210" s="417"/>
      <c r="D210" s="417"/>
      <c r="E210" s="417"/>
      <c r="F210" s="417"/>
      <c r="G210" s="417"/>
      <c r="H210" s="417"/>
      <c r="I210" s="417"/>
      <c r="J210" s="417"/>
      <c r="K210" s="417"/>
      <c r="L210" s="417"/>
      <c r="M210" s="417"/>
      <c r="N210" s="417"/>
      <c r="O210" s="417"/>
      <c r="P210" s="417"/>
      <c r="Q210" s="417"/>
      <c r="R210" s="417"/>
      <c r="S210" s="417"/>
      <c r="T210" s="417"/>
      <c r="U210" s="417"/>
      <c r="V210" s="417"/>
      <c r="W210" s="417"/>
      <c r="X210" s="417"/>
      <c r="Y210" s="417"/>
      <c r="Z210" s="417"/>
      <c r="AA210" s="417"/>
      <c r="AB210" s="417"/>
      <c r="AC210" s="417"/>
      <c r="AD210" s="417"/>
      <c r="AE210" s="417"/>
      <c r="AF210" s="417"/>
      <c r="AG210" s="417"/>
      <c r="AH210" s="417"/>
      <c r="AI210" s="417"/>
      <c r="AJ210" s="417"/>
      <c r="AK210" s="417"/>
      <c r="AL210" s="417"/>
      <c r="AM210" s="417"/>
      <c r="AN210" s="417"/>
      <c r="AO210" s="417"/>
      <c r="AP210" s="417"/>
      <c r="AQ210" s="417"/>
      <c r="AR210" s="417"/>
      <c r="AS210" s="417"/>
      <c r="AT210" s="417"/>
      <c r="AU210" s="417"/>
      <c r="AV210" s="417"/>
      <c r="AW210" s="417"/>
      <c r="AX210" s="417"/>
      <c r="AY210" s="417"/>
      <c r="AZ210" s="417"/>
      <c r="BA210" s="417"/>
      <c r="BB210" s="417"/>
      <c r="BC210" s="417"/>
      <c r="BD210" s="417"/>
      <c r="BE210" s="417"/>
      <c r="BF210" s="252" t="s">
        <v>889</v>
      </c>
      <c r="BG210" s="253" t="s">
        <v>94</v>
      </c>
      <c r="BH210" s="150" t="s">
        <v>712</v>
      </c>
      <c r="BI210" s="150" t="s">
        <v>551</v>
      </c>
      <c r="BJ210" s="251">
        <v>610</v>
      </c>
      <c r="BK210" s="294">
        <v>875.87</v>
      </c>
      <c r="BL210" s="295"/>
      <c r="BM210" s="295"/>
      <c r="BN210" s="295"/>
      <c r="BO210" s="295"/>
      <c r="BP210" s="295"/>
      <c r="BQ210" s="295"/>
      <c r="BR210" s="295"/>
      <c r="BS210" s="295"/>
      <c r="BT210" s="295"/>
      <c r="BU210" s="295"/>
      <c r="BV210" s="295"/>
      <c r="BW210" s="296"/>
      <c r="BX210" s="297">
        <v>0</v>
      </c>
      <c r="BY210" s="298"/>
      <c r="BZ210" s="298"/>
      <c r="CA210" s="298"/>
      <c r="CB210" s="298"/>
      <c r="CC210" s="298"/>
      <c r="CD210" s="298"/>
      <c r="CE210" s="298"/>
      <c r="CF210" s="298"/>
      <c r="CG210" s="298"/>
      <c r="CH210" s="298"/>
      <c r="CI210" s="298"/>
      <c r="CJ210" s="415"/>
      <c r="CK210" s="297">
        <v>0</v>
      </c>
      <c r="CL210" s="298"/>
      <c r="CM210" s="298"/>
      <c r="CN210" s="298"/>
      <c r="CO210" s="298"/>
      <c r="CP210" s="298"/>
      <c r="CQ210" s="298"/>
      <c r="CR210" s="298"/>
      <c r="CS210" s="298"/>
      <c r="CT210" s="298"/>
      <c r="CU210" s="298"/>
      <c r="CV210" s="298"/>
      <c r="CW210" s="415"/>
      <c r="CX210" s="297" t="s">
        <v>43</v>
      </c>
      <c r="CY210" s="298"/>
      <c r="CZ210" s="298"/>
      <c r="DA210" s="298"/>
      <c r="DB210" s="298"/>
      <c r="DC210" s="298"/>
      <c r="DD210" s="298"/>
      <c r="DE210" s="298"/>
      <c r="DF210" s="298"/>
      <c r="DG210" s="298"/>
      <c r="DH210" s="298"/>
      <c r="DI210" s="298"/>
      <c r="DJ210" s="299"/>
    </row>
    <row r="211" spans="1:114" ht="14.25" customHeight="1">
      <c r="A211" s="416" t="s">
        <v>888</v>
      </c>
      <c r="B211" s="417"/>
      <c r="C211" s="417"/>
      <c r="D211" s="417"/>
      <c r="E211" s="417"/>
      <c r="F211" s="417"/>
      <c r="G211" s="417"/>
      <c r="H211" s="417"/>
      <c r="I211" s="417"/>
      <c r="J211" s="417"/>
      <c r="K211" s="417"/>
      <c r="L211" s="417"/>
      <c r="M211" s="417"/>
      <c r="N211" s="417"/>
      <c r="O211" s="417"/>
      <c r="P211" s="417"/>
      <c r="Q211" s="417"/>
      <c r="R211" s="417"/>
      <c r="S211" s="417"/>
      <c r="T211" s="417"/>
      <c r="U211" s="417"/>
      <c r="V211" s="417"/>
      <c r="W211" s="417"/>
      <c r="X211" s="417"/>
      <c r="Y211" s="417"/>
      <c r="Z211" s="417"/>
      <c r="AA211" s="417"/>
      <c r="AB211" s="417"/>
      <c r="AC211" s="417"/>
      <c r="AD211" s="417"/>
      <c r="AE211" s="417"/>
      <c r="AF211" s="417"/>
      <c r="AG211" s="417"/>
      <c r="AH211" s="417"/>
      <c r="AI211" s="417"/>
      <c r="AJ211" s="417"/>
      <c r="AK211" s="417"/>
      <c r="AL211" s="417"/>
      <c r="AM211" s="417"/>
      <c r="AN211" s="417"/>
      <c r="AO211" s="417"/>
      <c r="AP211" s="417"/>
      <c r="AQ211" s="417"/>
      <c r="AR211" s="417"/>
      <c r="AS211" s="417"/>
      <c r="AT211" s="417"/>
      <c r="AU211" s="417"/>
      <c r="AV211" s="417"/>
      <c r="AW211" s="417"/>
      <c r="AX211" s="417"/>
      <c r="AY211" s="417"/>
      <c r="AZ211" s="417"/>
      <c r="BA211" s="417"/>
      <c r="BB211" s="417"/>
      <c r="BC211" s="417"/>
      <c r="BD211" s="417"/>
      <c r="BE211" s="417"/>
      <c r="BF211" s="252" t="s">
        <v>890</v>
      </c>
      <c r="BG211" s="253" t="s">
        <v>94</v>
      </c>
      <c r="BH211" s="150" t="s">
        <v>712</v>
      </c>
      <c r="BI211" s="150" t="s">
        <v>553</v>
      </c>
      <c r="BJ211" s="251">
        <v>610</v>
      </c>
      <c r="BK211" s="294">
        <v>4598.13</v>
      </c>
      <c r="BL211" s="295"/>
      <c r="BM211" s="295"/>
      <c r="BN211" s="295"/>
      <c r="BO211" s="295"/>
      <c r="BP211" s="295"/>
      <c r="BQ211" s="295"/>
      <c r="BR211" s="295"/>
      <c r="BS211" s="295"/>
      <c r="BT211" s="295"/>
      <c r="BU211" s="295"/>
      <c r="BV211" s="295"/>
      <c r="BW211" s="296"/>
      <c r="BX211" s="297">
        <v>0</v>
      </c>
      <c r="BY211" s="298"/>
      <c r="BZ211" s="298"/>
      <c r="CA211" s="298"/>
      <c r="CB211" s="298"/>
      <c r="CC211" s="298"/>
      <c r="CD211" s="298"/>
      <c r="CE211" s="298"/>
      <c r="CF211" s="298"/>
      <c r="CG211" s="298"/>
      <c r="CH211" s="298"/>
      <c r="CI211" s="298"/>
      <c r="CJ211" s="415"/>
      <c r="CK211" s="297">
        <v>0</v>
      </c>
      <c r="CL211" s="298"/>
      <c r="CM211" s="298"/>
      <c r="CN211" s="298"/>
      <c r="CO211" s="298"/>
      <c r="CP211" s="298"/>
      <c r="CQ211" s="298"/>
      <c r="CR211" s="298"/>
      <c r="CS211" s="298"/>
      <c r="CT211" s="298"/>
      <c r="CU211" s="298"/>
      <c r="CV211" s="298"/>
      <c r="CW211" s="415"/>
      <c r="CX211" s="297" t="s">
        <v>43</v>
      </c>
      <c r="CY211" s="298"/>
      <c r="CZ211" s="298"/>
      <c r="DA211" s="298"/>
      <c r="DB211" s="298"/>
      <c r="DC211" s="298"/>
      <c r="DD211" s="298"/>
      <c r="DE211" s="298"/>
      <c r="DF211" s="298"/>
      <c r="DG211" s="298"/>
      <c r="DH211" s="298"/>
      <c r="DI211" s="298"/>
      <c r="DJ211" s="299"/>
    </row>
    <row r="212" spans="1:114" ht="15.75" customHeight="1">
      <c r="A212" s="416" t="s">
        <v>888</v>
      </c>
      <c r="B212" s="417"/>
      <c r="C212" s="417"/>
      <c r="D212" s="417"/>
      <c r="E212" s="417"/>
      <c r="F212" s="417"/>
      <c r="G212" s="417"/>
      <c r="H212" s="417"/>
      <c r="I212" s="417"/>
      <c r="J212" s="417"/>
      <c r="K212" s="417"/>
      <c r="L212" s="417"/>
      <c r="M212" s="417"/>
      <c r="N212" s="417"/>
      <c r="O212" s="417"/>
      <c r="P212" s="417"/>
      <c r="Q212" s="417"/>
      <c r="R212" s="417"/>
      <c r="S212" s="417"/>
      <c r="T212" s="417"/>
      <c r="U212" s="417"/>
      <c r="V212" s="417"/>
      <c r="W212" s="417"/>
      <c r="X212" s="417"/>
      <c r="Y212" s="417"/>
      <c r="Z212" s="417"/>
      <c r="AA212" s="417"/>
      <c r="AB212" s="417"/>
      <c r="AC212" s="417"/>
      <c r="AD212" s="417"/>
      <c r="AE212" s="417"/>
      <c r="AF212" s="417"/>
      <c r="AG212" s="417"/>
      <c r="AH212" s="417"/>
      <c r="AI212" s="417"/>
      <c r="AJ212" s="417"/>
      <c r="AK212" s="417"/>
      <c r="AL212" s="417"/>
      <c r="AM212" s="417"/>
      <c r="AN212" s="417"/>
      <c r="AO212" s="417"/>
      <c r="AP212" s="417"/>
      <c r="AQ212" s="417"/>
      <c r="AR212" s="417"/>
      <c r="AS212" s="417"/>
      <c r="AT212" s="417"/>
      <c r="AU212" s="417"/>
      <c r="AV212" s="417"/>
      <c r="AW212" s="417"/>
      <c r="AX212" s="417"/>
      <c r="AY212" s="417"/>
      <c r="AZ212" s="417"/>
      <c r="BA212" s="417"/>
      <c r="BB212" s="417"/>
      <c r="BC212" s="417"/>
      <c r="BD212" s="417"/>
      <c r="BE212" s="417"/>
      <c r="BF212" s="252" t="s">
        <v>891</v>
      </c>
      <c r="BG212" s="253" t="s">
        <v>94</v>
      </c>
      <c r="BH212" s="150" t="s">
        <v>879</v>
      </c>
      <c r="BI212" s="150" t="s">
        <v>554</v>
      </c>
      <c r="BJ212" s="251">
        <v>610</v>
      </c>
      <c r="BK212" s="294">
        <v>10308.69</v>
      </c>
      <c r="BL212" s="295"/>
      <c r="BM212" s="295"/>
      <c r="BN212" s="295"/>
      <c r="BO212" s="295"/>
      <c r="BP212" s="295"/>
      <c r="BQ212" s="295"/>
      <c r="BR212" s="295"/>
      <c r="BS212" s="295"/>
      <c r="BT212" s="295"/>
      <c r="BU212" s="295"/>
      <c r="BV212" s="295"/>
      <c r="BW212" s="296"/>
      <c r="BX212" s="297">
        <v>0</v>
      </c>
      <c r="BY212" s="298"/>
      <c r="BZ212" s="298"/>
      <c r="CA212" s="298"/>
      <c r="CB212" s="298"/>
      <c r="CC212" s="298"/>
      <c r="CD212" s="298"/>
      <c r="CE212" s="298"/>
      <c r="CF212" s="298"/>
      <c r="CG212" s="298"/>
      <c r="CH212" s="298"/>
      <c r="CI212" s="298"/>
      <c r="CJ212" s="415"/>
      <c r="CK212" s="297">
        <v>0</v>
      </c>
      <c r="CL212" s="298"/>
      <c r="CM212" s="298"/>
      <c r="CN212" s="298"/>
      <c r="CO212" s="298"/>
      <c r="CP212" s="298"/>
      <c r="CQ212" s="298"/>
      <c r="CR212" s="298"/>
      <c r="CS212" s="298"/>
      <c r="CT212" s="298"/>
      <c r="CU212" s="298"/>
      <c r="CV212" s="298"/>
      <c r="CW212" s="415"/>
      <c r="CX212" s="297" t="s">
        <v>43</v>
      </c>
      <c r="CY212" s="298"/>
      <c r="CZ212" s="298"/>
      <c r="DA212" s="298"/>
      <c r="DB212" s="298"/>
      <c r="DC212" s="298"/>
      <c r="DD212" s="298"/>
      <c r="DE212" s="298"/>
      <c r="DF212" s="298"/>
      <c r="DG212" s="298"/>
      <c r="DH212" s="298"/>
      <c r="DI212" s="298"/>
      <c r="DJ212" s="299"/>
    </row>
    <row r="213" spans="1:114" ht="16.5" customHeight="1">
      <c r="A213" s="416" t="s">
        <v>888</v>
      </c>
      <c r="B213" s="417"/>
      <c r="C213" s="417"/>
      <c r="D213" s="417"/>
      <c r="E213" s="417"/>
      <c r="F213" s="417"/>
      <c r="G213" s="417"/>
      <c r="H213" s="417"/>
      <c r="I213" s="417"/>
      <c r="J213" s="417"/>
      <c r="K213" s="417"/>
      <c r="L213" s="417"/>
      <c r="M213" s="417"/>
      <c r="N213" s="417"/>
      <c r="O213" s="417"/>
      <c r="P213" s="417"/>
      <c r="Q213" s="417"/>
      <c r="R213" s="417"/>
      <c r="S213" s="417"/>
      <c r="T213" s="417"/>
      <c r="U213" s="417"/>
      <c r="V213" s="417"/>
      <c r="W213" s="417"/>
      <c r="X213" s="417"/>
      <c r="Y213" s="417"/>
      <c r="Z213" s="417"/>
      <c r="AA213" s="417"/>
      <c r="AB213" s="417"/>
      <c r="AC213" s="417"/>
      <c r="AD213" s="417"/>
      <c r="AE213" s="417"/>
      <c r="AF213" s="417"/>
      <c r="AG213" s="417"/>
      <c r="AH213" s="417"/>
      <c r="AI213" s="417"/>
      <c r="AJ213" s="417"/>
      <c r="AK213" s="417"/>
      <c r="AL213" s="417"/>
      <c r="AM213" s="417"/>
      <c r="AN213" s="417"/>
      <c r="AO213" s="417"/>
      <c r="AP213" s="417"/>
      <c r="AQ213" s="417"/>
      <c r="AR213" s="417"/>
      <c r="AS213" s="417"/>
      <c r="AT213" s="417"/>
      <c r="AU213" s="417"/>
      <c r="AV213" s="417"/>
      <c r="AW213" s="417"/>
      <c r="AX213" s="417"/>
      <c r="AY213" s="417"/>
      <c r="AZ213" s="417"/>
      <c r="BA213" s="417"/>
      <c r="BB213" s="417"/>
      <c r="BC213" s="417"/>
      <c r="BD213" s="417"/>
      <c r="BE213" s="417"/>
      <c r="BF213" s="252" t="s">
        <v>892</v>
      </c>
      <c r="BG213" s="253" t="s">
        <v>94</v>
      </c>
      <c r="BH213" s="150" t="s">
        <v>879</v>
      </c>
      <c r="BI213" s="150" t="s">
        <v>555</v>
      </c>
      <c r="BJ213" s="251">
        <v>610</v>
      </c>
      <c r="BK213" s="294">
        <v>54119.66</v>
      </c>
      <c r="BL213" s="295"/>
      <c r="BM213" s="295"/>
      <c r="BN213" s="295"/>
      <c r="BO213" s="295"/>
      <c r="BP213" s="295"/>
      <c r="BQ213" s="295"/>
      <c r="BR213" s="295"/>
      <c r="BS213" s="295"/>
      <c r="BT213" s="295"/>
      <c r="BU213" s="295"/>
      <c r="BV213" s="295"/>
      <c r="BW213" s="296"/>
      <c r="BX213" s="297">
        <v>0</v>
      </c>
      <c r="BY213" s="298"/>
      <c r="BZ213" s="298"/>
      <c r="CA213" s="298"/>
      <c r="CB213" s="298"/>
      <c r="CC213" s="298"/>
      <c r="CD213" s="298"/>
      <c r="CE213" s="298"/>
      <c r="CF213" s="298"/>
      <c r="CG213" s="298"/>
      <c r="CH213" s="298"/>
      <c r="CI213" s="298"/>
      <c r="CJ213" s="415"/>
      <c r="CK213" s="297">
        <v>0</v>
      </c>
      <c r="CL213" s="298"/>
      <c r="CM213" s="298"/>
      <c r="CN213" s="298"/>
      <c r="CO213" s="298"/>
      <c r="CP213" s="298"/>
      <c r="CQ213" s="298"/>
      <c r="CR213" s="298"/>
      <c r="CS213" s="298"/>
      <c r="CT213" s="298"/>
      <c r="CU213" s="298"/>
      <c r="CV213" s="298"/>
      <c r="CW213" s="415"/>
      <c r="CX213" s="297" t="s">
        <v>43</v>
      </c>
      <c r="CY213" s="298"/>
      <c r="CZ213" s="298"/>
      <c r="DA213" s="298"/>
      <c r="DB213" s="298"/>
      <c r="DC213" s="298"/>
      <c r="DD213" s="298"/>
      <c r="DE213" s="298"/>
      <c r="DF213" s="298"/>
      <c r="DG213" s="298"/>
      <c r="DH213" s="298"/>
      <c r="DI213" s="298"/>
      <c r="DJ213" s="299"/>
    </row>
    <row r="214" spans="1:114" ht="16.5" customHeight="1">
      <c r="A214" s="416" t="s">
        <v>888</v>
      </c>
      <c r="B214" s="417"/>
      <c r="C214" s="417"/>
      <c r="D214" s="417"/>
      <c r="E214" s="417"/>
      <c r="F214" s="417"/>
      <c r="G214" s="417"/>
      <c r="H214" s="417"/>
      <c r="I214" s="417"/>
      <c r="J214" s="417"/>
      <c r="K214" s="417"/>
      <c r="L214" s="417"/>
      <c r="M214" s="417"/>
      <c r="N214" s="417"/>
      <c r="O214" s="417"/>
      <c r="P214" s="417"/>
      <c r="Q214" s="417"/>
      <c r="R214" s="417"/>
      <c r="S214" s="417"/>
      <c r="T214" s="417"/>
      <c r="U214" s="417"/>
      <c r="V214" s="417"/>
      <c r="W214" s="417"/>
      <c r="X214" s="417"/>
      <c r="Y214" s="417"/>
      <c r="Z214" s="417"/>
      <c r="AA214" s="417"/>
      <c r="AB214" s="417"/>
      <c r="AC214" s="417"/>
      <c r="AD214" s="417"/>
      <c r="AE214" s="417"/>
      <c r="AF214" s="417"/>
      <c r="AG214" s="417"/>
      <c r="AH214" s="417"/>
      <c r="AI214" s="417"/>
      <c r="AJ214" s="417"/>
      <c r="AK214" s="417"/>
      <c r="AL214" s="417"/>
      <c r="AM214" s="417"/>
      <c r="AN214" s="417"/>
      <c r="AO214" s="417"/>
      <c r="AP214" s="417"/>
      <c r="AQ214" s="417"/>
      <c r="AR214" s="417"/>
      <c r="AS214" s="417"/>
      <c r="AT214" s="417"/>
      <c r="AU214" s="417"/>
      <c r="AV214" s="417"/>
      <c r="AW214" s="417"/>
      <c r="AX214" s="417"/>
      <c r="AY214" s="417"/>
      <c r="AZ214" s="417"/>
      <c r="BA214" s="417"/>
      <c r="BB214" s="417"/>
      <c r="BC214" s="417"/>
      <c r="BD214" s="417"/>
      <c r="BE214" s="417"/>
      <c r="BF214" s="252" t="s">
        <v>893</v>
      </c>
      <c r="BG214" s="253" t="s">
        <v>94</v>
      </c>
      <c r="BH214" s="150" t="s">
        <v>830</v>
      </c>
      <c r="BI214" s="150" t="s">
        <v>557</v>
      </c>
      <c r="BJ214" s="251">
        <v>610</v>
      </c>
      <c r="BK214" s="294">
        <v>46161.54</v>
      </c>
      <c r="BL214" s="295"/>
      <c r="BM214" s="295"/>
      <c r="BN214" s="295"/>
      <c r="BO214" s="295"/>
      <c r="BP214" s="295"/>
      <c r="BQ214" s="295"/>
      <c r="BR214" s="295"/>
      <c r="BS214" s="295"/>
      <c r="BT214" s="295"/>
      <c r="BU214" s="295"/>
      <c r="BV214" s="295"/>
      <c r="BW214" s="296"/>
      <c r="BX214" s="297">
        <v>0</v>
      </c>
      <c r="BY214" s="298"/>
      <c r="BZ214" s="298"/>
      <c r="CA214" s="298"/>
      <c r="CB214" s="298"/>
      <c r="CC214" s="298"/>
      <c r="CD214" s="298"/>
      <c r="CE214" s="298"/>
      <c r="CF214" s="298"/>
      <c r="CG214" s="298"/>
      <c r="CH214" s="298"/>
      <c r="CI214" s="298"/>
      <c r="CJ214" s="415"/>
      <c r="CK214" s="297">
        <v>0</v>
      </c>
      <c r="CL214" s="298"/>
      <c r="CM214" s="298"/>
      <c r="CN214" s="298"/>
      <c r="CO214" s="298"/>
      <c r="CP214" s="298"/>
      <c r="CQ214" s="298"/>
      <c r="CR214" s="298"/>
      <c r="CS214" s="298"/>
      <c r="CT214" s="298"/>
      <c r="CU214" s="298"/>
      <c r="CV214" s="298"/>
      <c r="CW214" s="415"/>
      <c r="CX214" s="297" t="s">
        <v>43</v>
      </c>
      <c r="CY214" s="298"/>
      <c r="CZ214" s="298"/>
      <c r="DA214" s="298"/>
      <c r="DB214" s="298"/>
      <c r="DC214" s="298"/>
      <c r="DD214" s="298"/>
      <c r="DE214" s="298"/>
      <c r="DF214" s="298"/>
      <c r="DG214" s="298"/>
      <c r="DH214" s="298"/>
      <c r="DI214" s="298"/>
      <c r="DJ214" s="299"/>
    </row>
    <row r="215" spans="1:114" ht="16.5" customHeight="1">
      <c r="A215" s="416" t="s">
        <v>888</v>
      </c>
      <c r="B215" s="417"/>
      <c r="C215" s="417"/>
      <c r="D215" s="417"/>
      <c r="E215" s="417"/>
      <c r="F215" s="417"/>
      <c r="G215" s="417"/>
      <c r="H215" s="417"/>
      <c r="I215" s="417"/>
      <c r="J215" s="417"/>
      <c r="K215" s="417"/>
      <c r="L215" s="417"/>
      <c r="M215" s="417"/>
      <c r="N215" s="417"/>
      <c r="O215" s="417"/>
      <c r="P215" s="417"/>
      <c r="Q215" s="417"/>
      <c r="R215" s="417"/>
      <c r="S215" s="417"/>
      <c r="T215" s="417"/>
      <c r="U215" s="417"/>
      <c r="V215" s="417"/>
      <c r="W215" s="417"/>
      <c r="X215" s="417"/>
      <c r="Y215" s="417"/>
      <c r="Z215" s="417"/>
      <c r="AA215" s="417"/>
      <c r="AB215" s="417"/>
      <c r="AC215" s="417"/>
      <c r="AD215" s="417"/>
      <c r="AE215" s="417"/>
      <c r="AF215" s="417"/>
      <c r="AG215" s="417"/>
      <c r="AH215" s="417"/>
      <c r="AI215" s="417"/>
      <c r="AJ215" s="417"/>
      <c r="AK215" s="417"/>
      <c r="AL215" s="417"/>
      <c r="AM215" s="417"/>
      <c r="AN215" s="417"/>
      <c r="AO215" s="417"/>
      <c r="AP215" s="417"/>
      <c r="AQ215" s="417"/>
      <c r="AR215" s="417"/>
      <c r="AS215" s="417"/>
      <c r="AT215" s="417"/>
      <c r="AU215" s="417"/>
      <c r="AV215" s="417"/>
      <c r="AW215" s="417"/>
      <c r="AX215" s="417"/>
      <c r="AY215" s="417"/>
      <c r="AZ215" s="417"/>
      <c r="BA215" s="417"/>
      <c r="BB215" s="417"/>
      <c r="BC215" s="417"/>
      <c r="BD215" s="417"/>
      <c r="BE215" s="417"/>
      <c r="BF215" s="252" t="s">
        <v>894</v>
      </c>
      <c r="BG215" s="253" t="s">
        <v>94</v>
      </c>
      <c r="BH215" s="150" t="s">
        <v>830</v>
      </c>
      <c r="BI215" s="150" t="s">
        <v>558</v>
      </c>
      <c r="BJ215" s="251">
        <v>610</v>
      </c>
      <c r="BK215" s="294">
        <v>84630.71</v>
      </c>
      <c r="BL215" s="295"/>
      <c r="BM215" s="295"/>
      <c r="BN215" s="295"/>
      <c r="BO215" s="295"/>
      <c r="BP215" s="295"/>
      <c r="BQ215" s="295"/>
      <c r="BR215" s="295"/>
      <c r="BS215" s="295"/>
      <c r="BT215" s="295"/>
      <c r="BU215" s="295"/>
      <c r="BV215" s="295"/>
      <c r="BW215" s="296"/>
      <c r="BX215" s="297">
        <v>0</v>
      </c>
      <c r="BY215" s="298"/>
      <c r="BZ215" s="298"/>
      <c r="CA215" s="298"/>
      <c r="CB215" s="298"/>
      <c r="CC215" s="298"/>
      <c r="CD215" s="298"/>
      <c r="CE215" s="298"/>
      <c r="CF215" s="298"/>
      <c r="CG215" s="298"/>
      <c r="CH215" s="298"/>
      <c r="CI215" s="298"/>
      <c r="CJ215" s="415"/>
      <c r="CK215" s="297">
        <v>0</v>
      </c>
      <c r="CL215" s="298"/>
      <c r="CM215" s="298"/>
      <c r="CN215" s="298"/>
      <c r="CO215" s="298"/>
      <c r="CP215" s="298"/>
      <c r="CQ215" s="298"/>
      <c r="CR215" s="298"/>
      <c r="CS215" s="298"/>
      <c r="CT215" s="298"/>
      <c r="CU215" s="298"/>
      <c r="CV215" s="298"/>
      <c r="CW215" s="415"/>
      <c r="CX215" s="297" t="s">
        <v>43</v>
      </c>
      <c r="CY215" s="298"/>
      <c r="CZ215" s="298"/>
      <c r="DA215" s="298"/>
      <c r="DB215" s="298"/>
      <c r="DC215" s="298"/>
      <c r="DD215" s="298"/>
      <c r="DE215" s="298"/>
      <c r="DF215" s="298"/>
      <c r="DG215" s="298"/>
      <c r="DH215" s="298"/>
      <c r="DI215" s="298"/>
      <c r="DJ215" s="299"/>
    </row>
    <row r="216" spans="1:114" ht="13.5" customHeight="1">
      <c r="A216" s="416" t="s">
        <v>888</v>
      </c>
      <c r="B216" s="417"/>
      <c r="C216" s="417"/>
      <c r="D216" s="417"/>
      <c r="E216" s="417"/>
      <c r="F216" s="417"/>
      <c r="G216" s="417"/>
      <c r="H216" s="417"/>
      <c r="I216" s="417"/>
      <c r="J216" s="417"/>
      <c r="K216" s="417"/>
      <c r="L216" s="417"/>
      <c r="M216" s="417"/>
      <c r="N216" s="417"/>
      <c r="O216" s="417"/>
      <c r="P216" s="417"/>
      <c r="Q216" s="417"/>
      <c r="R216" s="417"/>
      <c r="S216" s="417"/>
      <c r="T216" s="417"/>
      <c r="U216" s="417"/>
      <c r="V216" s="417"/>
      <c r="W216" s="417"/>
      <c r="X216" s="417"/>
      <c r="Y216" s="417"/>
      <c r="Z216" s="417"/>
      <c r="AA216" s="417"/>
      <c r="AB216" s="417"/>
      <c r="AC216" s="417"/>
      <c r="AD216" s="417"/>
      <c r="AE216" s="417"/>
      <c r="AF216" s="417"/>
      <c r="AG216" s="417"/>
      <c r="AH216" s="417"/>
      <c r="AI216" s="417"/>
      <c r="AJ216" s="417"/>
      <c r="AK216" s="417"/>
      <c r="AL216" s="417"/>
      <c r="AM216" s="417"/>
      <c r="AN216" s="417"/>
      <c r="AO216" s="417"/>
      <c r="AP216" s="417"/>
      <c r="AQ216" s="417"/>
      <c r="AR216" s="417"/>
      <c r="AS216" s="417"/>
      <c r="AT216" s="417"/>
      <c r="AU216" s="417"/>
      <c r="AV216" s="417"/>
      <c r="AW216" s="417"/>
      <c r="AX216" s="417"/>
      <c r="AY216" s="417"/>
      <c r="AZ216" s="417"/>
      <c r="BA216" s="417"/>
      <c r="BB216" s="417"/>
      <c r="BC216" s="417"/>
      <c r="BD216" s="417"/>
      <c r="BE216" s="417"/>
      <c r="BF216" s="252" t="s">
        <v>895</v>
      </c>
      <c r="BG216" s="253" t="s">
        <v>94</v>
      </c>
      <c r="BH216" s="150" t="s">
        <v>830</v>
      </c>
      <c r="BI216" s="150" t="s">
        <v>559</v>
      </c>
      <c r="BJ216" s="251">
        <v>610</v>
      </c>
      <c r="BK216" s="294">
        <v>253903.75</v>
      </c>
      <c r="BL216" s="295"/>
      <c r="BM216" s="295"/>
      <c r="BN216" s="295"/>
      <c r="BO216" s="295"/>
      <c r="BP216" s="295"/>
      <c r="BQ216" s="295"/>
      <c r="BR216" s="295"/>
      <c r="BS216" s="295"/>
      <c r="BT216" s="295"/>
      <c r="BU216" s="295"/>
      <c r="BV216" s="295"/>
      <c r="BW216" s="296"/>
      <c r="BX216" s="297">
        <v>0</v>
      </c>
      <c r="BY216" s="298"/>
      <c r="BZ216" s="298"/>
      <c r="CA216" s="298"/>
      <c r="CB216" s="298"/>
      <c r="CC216" s="298"/>
      <c r="CD216" s="298"/>
      <c r="CE216" s="298"/>
      <c r="CF216" s="298"/>
      <c r="CG216" s="298"/>
      <c r="CH216" s="298"/>
      <c r="CI216" s="298"/>
      <c r="CJ216" s="415"/>
      <c r="CK216" s="297">
        <v>0</v>
      </c>
      <c r="CL216" s="298"/>
      <c r="CM216" s="298"/>
      <c r="CN216" s="298"/>
      <c r="CO216" s="298"/>
      <c r="CP216" s="298"/>
      <c r="CQ216" s="298"/>
      <c r="CR216" s="298"/>
      <c r="CS216" s="298"/>
      <c r="CT216" s="298"/>
      <c r="CU216" s="298"/>
      <c r="CV216" s="298"/>
      <c r="CW216" s="415"/>
      <c r="CX216" s="297" t="s">
        <v>43</v>
      </c>
      <c r="CY216" s="298"/>
      <c r="CZ216" s="298"/>
      <c r="DA216" s="298"/>
      <c r="DB216" s="298"/>
      <c r="DC216" s="298"/>
      <c r="DD216" s="298"/>
      <c r="DE216" s="298"/>
      <c r="DF216" s="298"/>
      <c r="DG216" s="298"/>
      <c r="DH216" s="298"/>
      <c r="DI216" s="298"/>
      <c r="DJ216" s="299"/>
    </row>
    <row r="217" spans="1:114" ht="13.5" customHeight="1">
      <c r="A217" s="416" t="s">
        <v>888</v>
      </c>
      <c r="B217" s="417"/>
      <c r="C217" s="417"/>
      <c r="D217" s="417"/>
      <c r="E217" s="417"/>
      <c r="F217" s="417"/>
      <c r="G217" s="417"/>
      <c r="H217" s="417"/>
      <c r="I217" s="417"/>
      <c r="J217" s="417"/>
      <c r="K217" s="417"/>
      <c r="L217" s="417"/>
      <c r="M217" s="417"/>
      <c r="N217" s="417"/>
      <c r="O217" s="417"/>
      <c r="P217" s="417"/>
      <c r="Q217" s="417"/>
      <c r="R217" s="417"/>
      <c r="S217" s="417"/>
      <c r="T217" s="417"/>
      <c r="U217" s="417"/>
      <c r="V217" s="417"/>
      <c r="W217" s="417"/>
      <c r="X217" s="417"/>
      <c r="Y217" s="417"/>
      <c r="Z217" s="417"/>
      <c r="AA217" s="417"/>
      <c r="AB217" s="417"/>
      <c r="AC217" s="417"/>
      <c r="AD217" s="417"/>
      <c r="AE217" s="417"/>
      <c r="AF217" s="417"/>
      <c r="AG217" s="417"/>
      <c r="AH217" s="417"/>
      <c r="AI217" s="417"/>
      <c r="AJ217" s="417"/>
      <c r="AK217" s="417"/>
      <c r="AL217" s="417"/>
      <c r="AM217" s="417"/>
      <c r="AN217" s="417"/>
      <c r="AO217" s="417"/>
      <c r="AP217" s="417"/>
      <c r="AQ217" s="417"/>
      <c r="AR217" s="417"/>
      <c r="AS217" s="417"/>
      <c r="AT217" s="417"/>
      <c r="AU217" s="417"/>
      <c r="AV217" s="417"/>
      <c r="AW217" s="417"/>
      <c r="AX217" s="417"/>
      <c r="AY217" s="417"/>
      <c r="AZ217" s="417"/>
      <c r="BA217" s="417"/>
      <c r="BB217" s="417"/>
      <c r="BC217" s="417"/>
      <c r="BD217" s="417"/>
      <c r="BE217" s="417"/>
      <c r="BF217" s="252" t="s">
        <v>570</v>
      </c>
      <c r="BG217" s="253" t="s">
        <v>94</v>
      </c>
      <c r="BH217" s="150" t="s">
        <v>853</v>
      </c>
      <c r="BI217" s="150" t="s">
        <v>882</v>
      </c>
      <c r="BJ217" s="251">
        <v>610</v>
      </c>
      <c r="BK217" s="294">
        <v>120616</v>
      </c>
      <c r="BL217" s="295"/>
      <c r="BM217" s="295"/>
      <c r="BN217" s="295"/>
      <c r="BO217" s="295"/>
      <c r="BP217" s="295"/>
      <c r="BQ217" s="295"/>
      <c r="BR217" s="295"/>
      <c r="BS217" s="295"/>
      <c r="BT217" s="295"/>
      <c r="BU217" s="295"/>
      <c r="BV217" s="295"/>
      <c r="BW217" s="296"/>
      <c r="BX217" s="297">
        <v>0</v>
      </c>
      <c r="BY217" s="298"/>
      <c r="BZ217" s="298"/>
      <c r="CA217" s="298"/>
      <c r="CB217" s="298"/>
      <c r="CC217" s="298"/>
      <c r="CD217" s="298"/>
      <c r="CE217" s="298"/>
      <c r="CF217" s="298"/>
      <c r="CG217" s="298"/>
      <c r="CH217" s="298"/>
      <c r="CI217" s="298"/>
      <c r="CJ217" s="415"/>
      <c r="CK217" s="297">
        <v>0</v>
      </c>
      <c r="CL217" s="298"/>
      <c r="CM217" s="298"/>
      <c r="CN217" s="298"/>
      <c r="CO217" s="298"/>
      <c r="CP217" s="298"/>
      <c r="CQ217" s="298"/>
      <c r="CR217" s="298"/>
      <c r="CS217" s="298"/>
      <c r="CT217" s="298"/>
      <c r="CU217" s="298"/>
      <c r="CV217" s="298"/>
      <c r="CW217" s="415"/>
      <c r="CX217" s="297" t="s">
        <v>43</v>
      </c>
      <c r="CY217" s="298"/>
      <c r="CZ217" s="298"/>
      <c r="DA217" s="298"/>
      <c r="DB217" s="298"/>
      <c r="DC217" s="298"/>
      <c r="DD217" s="298"/>
      <c r="DE217" s="298"/>
      <c r="DF217" s="298"/>
      <c r="DG217" s="298"/>
      <c r="DH217" s="298"/>
      <c r="DI217" s="298"/>
      <c r="DJ217" s="299"/>
    </row>
  </sheetData>
  <mergeCells count="1005">
    <mergeCell ref="BK126:BW126"/>
    <mergeCell ref="A128:BE128"/>
    <mergeCell ref="A127:BE127"/>
    <mergeCell ref="A126:BE126"/>
    <mergeCell ref="BK128:BW128"/>
    <mergeCell ref="BX127:CJ127"/>
    <mergeCell ref="BX128:CJ128"/>
    <mergeCell ref="BK127:BW127"/>
    <mergeCell ref="BX132:CJ132"/>
    <mergeCell ref="A130:BE130"/>
    <mergeCell ref="BK131:BW131"/>
    <mergeCell ref="A143:BE143"/>
    <mergeCell ref="BX137:CJ137"/>
    <mergeCell ref="BX138:CJ138"/>
    <mergeCell ref="BK139:BW139"/>
    <mergeCell ref="BX139:CJ139"/>
    <mergeCell ref="A139:BE139"/>
    <mergeCell ref="A138:BE138"/>
    <mergeCell ref="BX129:CJ129"/>
    <mergeCell ref="BX130:CJ130"/>
    <mergeCell ref="BK129:BW129"/>
    <mergeCell ref="A132:BE132"/>
    <mergeCell ref="A134:BE134"/>
    <mergeCell ref="A133:BE133"/>
    <mergeCell ref="BK133:BW133"/>
    <mergeCell ref="BK130:BW130"/>
    <mergeCell ref="A129:BE129"/>
    <mergeCell ref="BK132:BW132"/>
    <mergeCell ref="BK152:BW152"/>
    <mergeCell ref="A149:BE149"/>
    <mergeCell ref="A150:BE150"/>
    <mergeCell ref="A151:BE151"/>
    <mergeCell ref="BK134:BW134"/>
    <mergeCell ref="A131:BE131"/>
    <mergeCell ref="BK138:BW138"/>
    <mergeCell ref="BK137:BW137"/>
    <mergeCell ref="A148:BE148"/>
    <mergeCell ref="A137:BE137"/>
    <mergeCell ref="A140:BE140"/>
    <mergeCell ref="A141:BE141"/>
    <mergeCell ref="A145:BE145"/>
    <mergeCell ref="A142:BE142"/>
    <mergeCell ref="BX147:CJ147"/>
    <mergeCell ref="BX146:CJ146"/>
    <mergeCell ref="BK146:BW146"/>
    <mergeCell ref="BX144:CJ144"/>
    <mergeCell ref="A144:BE144"/>
    <mergeCell ref="A146:BE146"/>
    <mergeCell ref="BX135:CJ135"/>
    <mergeCell ref="BK135:BW135"/>
    <mergeCell ref="BK136:BW136"/>
    <mergeCell ref="BX136:CJ136"/>
    <mergeCell ref="A135:BE135"/>
    <mergeCell ref="BK151:BW151"/>
    <mergeCell ref="BX151:CJ151"/>
    <mergeCell ref="BK149:BW149"/>
    <mergeCell ref="BK150:BW150"/>
    <mergeCell ref="BK144:BW144"/>
    <mergeCell ref="BK143:BW143"/>
    <mergeCell ref="BK142:BW142"/>
    <mergeCell ref="BX140:CJ140"/>
    <mergeCell ref="BK140:BW140"/>
    <mergeCell ref="BK141:BW141"/>
    <mergeCell ref="A136:BE136"/>
    <mergeCell ref="BX142:CJ142"/>
    <mergeCell ref="BX141:CJ141"/>
    <mergeCell ref="BX143:CJ143"/>
    <mergeCell ref="A155:BE155"/>
    <mergeCell ref="A153:BE153"/>
    <mergeCell ref="BK145:BW145"/>
    <mergeCell ref="BX145:CJ145"/>
    <mergeCell ref="BX153:CJ153"/>
    <mergeCell ref="BX152:CJ152"/>
    <mergeCell ref="BK153:BW153"/>
    <mergeCell ref="BX149:CJ149"/>
    <mergeCell ref="BK147:BW147"/>
    <mergeCell ref="BX148:CJ148"/>
    <mergeCell ref="A156:BE156"/>
    <mergeCell ref="A157:BE157"/>
    <mergeCell ref="BK156:BW156"/>
    <mergeCell ref="BK158:BW158"/>
    <mergeCell ref="A164:BE164"/>
    <mergeCell ref="BK162:BW162"/>
    <mergeCell ref="A162:BE162"/>
    <mergeCell ref="A161:BE161"/>
    <mergeCell ref="BK161:BW161"/>
    <mergeCell ref="A147:BE147"/>
    <mergeCell ref="A154:BE154"/>
    <mergeCell ref="BK148:BW148"/>
    <mergeCell ref="BX161:CJ161"/>
    <mergeCell ref="BK159:BW159"/>
    <mergeCell ref="BX159:CJ159"/>
    <mergeCell ref="BX150:CJ150"/>
    <mergeCell ref="BK155:BW155"/>
    <mergeCell ref="BX155:CJ155"/>
    <mergeCell ref="BK154:BW154"/>
    <mergeCell ref="BX160:CJ160"/>
    <mergeCell ref="BX164:CJ164"/>
    <mergeCell ref="BX163:CJ163"/>
    <mergeCell ref="BX158:CJ158"/>
    <mergeCell ref="BX162:CJ162"/>
    <mergeCell ref="A152:BE152"/>
    <mergeCell ref="BX157:CJ157"/>
    <mergeCell ref="BK157:BW157"/>
    <mergeCell ref="BX156:CJ156"/>
    <mergeCell ref="BX154:CJ154"/>
    <mergeCell ref="A165:BE165"/>
    <mergeCell ref="A169:BE169"/>
    <mergeCell ref="A163:BE163"/>
    <mergeCell ref="A172:BE172"/>
    <mergeCell ref="BK165:BW165"/>
    <mergeCell ref="BK160:BW160"/>
    <mergeCell ref="BK168:BW168"/>
    <mergeCell ref="A168:BE168"/>
    <mergeCell ref="BK166:BW166"/>
    <mergeCell ref="A167:BE167"/>
    <mergeCell ref="BK178:BW178"/>
    <mergeCell ref="A158:BE158"/>
    <mergeCell ref="A159:BE159"/>
    <mergeCell ref="A160:BE160"/>
    <mergeCell ref="A171:BE171"/>
    <mergeCell ref="A166:BE166"/>
    <mergeCell ref="A173:BE173"/>
    <mergeCell ref="A174:BE174"/>
    <mergeCell ref="BK174:BW174"/>
    <mergeCell ref="BK172:BW172"/>
    <mergeCell ref="BK173:BW173"/>
    <mergeCell ref="BK169:BW169"/>
    <mergeCell ref="BX169:CJ169"/>
    <mergeCell ref="BX177:CJ177"/>
    <mergeCell ref="BX170:CJ170"/>
    <mergeCell ref="A176:BE176"/>
    <mergeCell ref="BK176:BW176"/>
    <mergeCell ref="A181:BE181"/>
    <mergeCell ref="BK179:BW179"/>
    <mergeCell ref="A179:BE179"/>
    <mergeCell ref="BK181:BW181"/>
    <mergeCell ref="A178:BE178"/>
    <mergeCell ref="BK170:BW170"/>
    <mergeCell ref="A170:BE170"/>
    <mergeCell ref="BK171:BW171"/>
    <mergeCell ref="BK180:BW180"/>
    <mergeCell ref="BX166:CJ166"/>
    <mergeCell ref="BK163:BW163"/>
    <mergeCell ref="BX165:CJ165"/>
    <mergeCell ref="BK167:BW167"/>
    <mergeCell ref="BX167:CJ167"/>
    <mergeCell ref="BK164:BW164"/>
    <mergeCell ref="A191:BE191"/>
    <mergeCell ref="BK192:BW192"/>
    <mergeCell ref="A201:BE201"/>
    <mergeCell ref="BK194:BW194"/>
    <mergeCell ref="A175:BE175"/>
    <mergeCell ref="BK175:BW175"/>
    <mergeCell ref="BK177:BW177"/>
    <mergeCell ref="A180:BE180"/>
    <mergeCell ref="BK186:BW186"/>
    <mergeCell ref="BK184:BW184"/>
    <mergeCell ref="A184:BE184"/>
    <mergeCell ref="BK193:BW193"/>
    <mergeCell ref="A192:BE192"/>
    <mergeCell ref="BK207:BW207"/>
    <mergeCell ref="A189:BE189"/>
    <mergeCell ref="A194:BE194"/>
    <mergeCell ref="BK197:BW197"/>
    <mergeCell ref="A197:BE197"/>
    <mergeCell ref="A196:BE196"/>
    <mergeCell ref="A195:BE195"/>
    <mergeCell ref="BK196:BW196"/>
    <mergeCell ref="BK195:BW195"/>
    <mergeCell ref="BK182:BW182"/>
    <mergeCell ref="A193:BE193"/>
    <mergeCell ref="BK185:BW185"/>
    <mergeCell ref="A186:BE186"/>
    <mergeCell ref="A187:BE187"/>
    <mergeCell ref="A185:BE185"/>
    <mergeCell ref="A199:BE199"/>
    <mergeCell ref="A203:BE203"/>
    <mergeCell ref="BK212:BW212"/>
    <mergeCell ref="A212:BE212"/>
    <mergeCell ref="BK204:BW204"/>
    <mergeCell ref="BK206:BW206"/>
    <mergeCell ref="BK209:BW209"/>
    <mergeCell ref="BK208:BW208"/>
    <mergeCell ref="A200:BE200"/>
    <mergeCell ref="BK202:BW202"/>
    <mergeCell ref="A183:BE183"/>
    <mergeCell ref="A188:BE188"/>
    <mergeCell ref="A217:BE217"/>
    <mergeCell ref="BX196:CJ196"/>
    <mergeCell ref="BK191:BW191"/>
    <mergeCell ref="A215:BE215"/>
    <mergeCell ref="A216:BE216"/>
    <mergeCell ref="BX217:CJ217"/>
    <mergeCell ref="BK217:BW217"/>
    <mergeCell ref="BX215:CJ215"/>
    <mergeCell ref="A198:BE198"/>
    <mergeCell ref="BK198:BW198"/>
    <mergeCell ref="A177:BE177"/>
    <mergeCell ref="BK187:BW187"/>
    <mergeCell ref="BK190:BW190"/>
    <mergeCell ref="A190:BE190"/>
    <mergeCell ref="BK189:BW189"/>
    <mergeCell ref="BK188:BW188"/>
    <mergeCell ref="A182:BE182"/>
    <mergeCell ref="BK183:BW183"/>
    <mergeCell ref="BX197:CJ197"/>
    <mergeCell ref="BX199:CJ199"/>
    <mergeCell ref="BX200:CJ200"/>
    <mergeCell ref="BX207:CJ207"/>
    <mergeCell ref="BX206:CJ206"/>
    <mergeCell ref="BK199:BW199"/>
    <mergeCell ref="A211:BE211"/>
    <mergeCell ref="A208:BE208"/>
    <mergeCell ref="BX211:CJ211"/>
    <mergeCell ref="BK211:BW211"/>
    <mergeCell ref="A214:BE214"/>
    <mergeCell ref="BK215:BW215"/>
    <mergeCell ref="BX210:CJ210"/>
    <mergeCell ref="BX209:CJ209"/>
    <mergeCell ref="A210:BE210"/>
    <mergeCell ref="A207:BE207"/>
    <mergeCell ref="A205:BE205"/>
    <mergeCell ref="BX208:CJ208"/>
    <mergeCell ref="BK210:BW210"/>
    <mergeCell ref="BK205:BW205"/>
    <mergeCell ref="A206:BE206"/>
    <mergeCell ref="A209:BE209"/>
    <mergeCell ref="BK213:BW213"/>
    <mergeCell ref="BK214:BW214"/>
    <mergeCell ref="BX213:CJ213"/>
    <mergeCell ref="A213:BE213"/>
    <mergeCell ref="BK200:BW200"/>
    <mergeCell ref="BK201:BW201"/>
    <mergeCell ref="A202:BE202"/>
    <mergeCell ref="BK203:BW203"/>
    <mergeCell ref="BX203:CJ203"/>
    <mergeCell ref="A204:BE204"/>
    <mergeCell ref="BX198:CJ198"/>
    <mergeCell ref="BX201:CJ201"/>
    <mergeCell ref="CK211:CW211"/>
    <mergeCell ref="CK209:CW209"/>
    <mergeCell ref="CK210:CW210"/>
    <mergeCell ref="CK208:CW208"/>
    <mergeCell ref="CK207:CW207"/>
    <mergeCell ref="BX202:CJ202"/>
    <mergeCell ref="BX204:CJ204"/>
    <mergeCell ref="BX216:CJ216"/>
    <mergeCell ref="BX214:CJ214"/>
    <mergeCell ref="CX209:DJ209"/>
    <mergeCell ref="CX210:DJ210"/>
    <mergeCell ref="CX211:DJ211"/>
    <mergeCell ref="CK212:CW212"/>
    <mergeCell ref="BX212:CJ212"/>
    <mergeCell ref="BK216:BW216"/>
    <mergeCell ref="BX205:CJ205"/>
    <mergeCell ref="CX217:DJ217"/>
    <mergeCell ref="CX216:DJ216"/>
    <mergeCell ref="CK216:CW216"/>
    <mergeCell ref="CK217:CW217"/>
    <mergeCell ref="CX212:DJ212"/>
    <mergeCell ref="CX215:DJ215"/>
    <mergeCell ref="CX214:DJ214"/>
    <mergeCell ref="CK215:CW215"/>
    <mergeCell ref="CK214:CW214"/>
    <mergeCell ref="CK202:CW202"/>
    <mergeCell ref="CK203:CW203"/>
    <mergeCell ref="CK204:CW204"/>
    <mergeCell ref="CX205:DJ205"/>
    <mergeCell ref="CX206:DJ206"/>
    <mergeCell ref="CX208:DJ208"/>
    <mergeCell ref="CX207:DJ207"/>
    <mergeCell ref="CX197:DJ197"/>
    <mergeCell ref="CK199:CW199"/>
    <mergeCell ref="CX198:DJ198"/>
    <mergeCell ref="CX199:DJ199"/>
    <mergeCell ref="CK197:CW197"/>
    <mergeCell ref="CK198:CW198"/>
    <mergeCell ref="CX195:DJ195"/>
    <mergeCell ref="CX192:DJ192"/>
    <mergeCell ref="CX191:DJ191"/>
    <mergeCell ref="CX194:DJ194"/>
    <mergeCell ref="CK191:CW191"/>
    <mergeCell ref="CK190:CW190"/>
    <mergeCell ref="CK192:CW192"/>
    <mergeCell ref="CK213:CW213"/>
    <mergeCell ref="CK206:CW206"/>
    <mergeCell ref="CX203:DJ203"/>
    <mergeCell ref="CX204:DJ204"/>
    <mergeCell ref="CX200:DJ200"/>
    <mergeCell ref="CX201:DJ201"/>
    <mergeCell ref="CK201:CW201"/>
    <mergeCell ref="CX202:DJ202"/>
    <mergeCell ref="CK205:CW205"/>
    <mergeCell ref="CX213:DJ213"/>
    <mergeCell ref="CK200:CW200"/>
    <mergeCell ref="BX195:CJ195"/>
    <mergeCell ref="BX189:CJ189"/>
    <mergeCell ref="BX178:CJ178"/>
    <mergeCell ref="BX179:CJ179"/>
    <mergeCell ref="BX180:CJ180"/>
    <mergeCell ref="CK193:CW193"/>
    <mergeCell ref="CK194:CW194"/>
    <mergeCell ref="CK183:CW183"/>
    <mergeCell ref="CK188:CW188"/>
    <mergeCell ref="CX180:DJ180"/>
    <mergeCell ref="CX185:DJ185"/>
    <mergeCell ref="CX184:DJ184"/>
    <mergeCell ref="CX182:DJ182"/>
    <mergeCell ref="CX181:DJ181"/>
    <mergeCell ref="CX176:DJ176"/>
    <mergeCell ref="CX178:DJ178"/>
    <mergeCell ref="CX183:DJ183"/>
    <mergeCell ref="CX196:DJ196"/>
    <mergeCell ref="BX190:CJ190"/>
    <mergeCell ref="CK195:CW195"/>
    <mergeCell ref="BX191:CJ191"/>
    <mergeCell ref="BX193:CJ193"/>
    <mergeCell ref="BX192:CJ192"/>
    <mergeCell ref="BX194:CJ194"/>
    <mergeCell ref="CX190:DJ190"/>
    <mergeCell ref="CK196:CW196"/>
    <mergeCell ref="CX193:DJ193"/>
    <mergeCell ref="CX171:DJ171"/>
    <mergeCell ref="CK179:CW179"/>
    <mergeCell ref="CK171:CW171"/>
    <mergeCell ref="CK174:CW174"/>
    <mergeCell ref="CX179:DJ179"/>
    <mergeCell ref="CX174:DJ174"/>
    <mergeCell ref="CX177:DJ177"/>
    <mergeCell ref="CX175:DJ175"/>
    <mergeCell ref="CX172:DJ172"/>
    <mergeCell ref="CX173:DJ173"/>
    <mergeCell ref="BX186:CJ186"/>
    <mergeCell ref="BX188:CJ188"/>
    <mergeCell ref="CK189:CW189"/>
    <mergeCell ref="CX186:DJ186"/>
    <mergeCell ref="CK186:CW186"/>
    <mergeCell ref="CX188:DJ188"/>
    <mergeCell ref="CX187:DJ187"/>
    <mergeCell ref="CK187:CW187"/>
    <mergeCell ref="BX187:CJ187"/>
    <mergeCell ref="CX189:DJ189"/>
    <mergeCell ref="CK175:CW175"/>
    <mergeCell ref="BX183:CJ183"/>
    <mergeCell ref="CK170:CW170"/>
    <mergeCell ref="BX181:CJ181"/>
    <mergeCell ref="CK178:CW178"/>
    <mergeCell ref="CK180:CW180"/>
    <mergeCell ref="CK182:CW182"/>
    <mergeCell ref="CK173:CW173"/>
    <mergeCell ref="CK172:CW172"/>
    <mergeCell ref="BX171:CJ171"/>
    <mergeCell ref="CX170:DJ170"/>
    <mergeCell ref="CX169:DJ169"/>
    <mergeCell ref="CK177:CW177"/>
    <mergeCell ref="BX173:CJ173"/>
    <mergeCell ref="BX172:CJ172"/>
    <mergeCell ref="BX174:CJ174"/>
    <mergeCell ref="BX175:CJ175"/>
    <mergeCell ref="CK176:CW176"/>
    <mergeCell ref="CK169:CW169"/>
    <mergeCell ref="BX176:CJ176"/>
    <mergeCell ref="BX168:CJ168"/>
    <mergeCell ref="CK161:CW161"/>
    <mergeCell ref="CX164:DJ164"/>
    <mergeCell ref="CK166:CW166"/>
    <mergeCell ref="CX168:DJ168"/>
    <mergeCell ref="CX166:DJ166"/>
    <mergeCell ref="CX167:DJ167"/>
    <mergeCell ref="CK168:CW168"/>
    <mergeCell ref="CK185:CW185"/>
    <mergeCell ref="CK184:CW184"/>
    <mergeCell ref="CK181:CW181"/>
    <mergeCell ref="BX182:CJ182"/>
    <mergeCell ref="BX184:CJ184"/>
    <mergeCell ref="BX185:CJ185"/>
    <mergeCell ref="CX152:DJ152"/>
    <mergeCell ref="CX149:DJ149"/>
    <mergeCell ref="CX150:DJ150"/>
    <mergeCell ref="CX158:DJ158"/>
    <mergeCell ref="CX148:DJ148"/>
    <mergeCell ref="CX147:DJ147"/>
    <mergeCell ref="CX155:DJ155"/>
    <mergeCell ref="CK167:CW167"/>
    <mergeCell ref="CK155:CW155"/>
    <mergeCell ref="CX153:DJ153"/>
    <mergeCell ref="CK159:CW159"/>
    <mergeCell ref="CX159:DJ159"/>
    <mergeCell ref="CK157:CW157"/>
    <mergeCell ref="CX157:DJ157"/>
    <mergeCell ref="CX154:DJ154"/>
    <mergeCell ref="CK156:CW156"/>
    <mergeCell ref="CK153:CW153"/>
    <mergeCell ref="CK165:CW165"/>
    <mergeCell ref="CX162:DJ162"/>
    <mergeCell ref="CK162:CW162"/>
    <mergeCell ref="CK164:CW164"/>
    <mergeCell ref="CX163:DJ163"/>
    <mergeCell ref="CK163:CW163"/>
    <mergeCell ref="CX142:DJ142"/>
    <mergeCell ref="CX143:DJ143"/>
    <mergeCell ref="CX146:DJ146"/>
    <mergeCell ref="CX144:DJ144"/>
    <mergeCell ref="CX145:DJ145"/>
    <mergeCell ref="CX165:DJ165"/>
    <mergeCell ref="CX161:DJ161"/>
    <mergeCell ref="CX160:DJ160"/>
    <mergeCell ref="CX151:DJ151"/>
    <mergeCell ref="CX156:DJ156"/>
    <mergeCell ref="CK142:CW142"/>
    <mergeCell ref="CK148:CW148"/>
    <mergeCell ref="CK146:CW146"/>
    <mergeCell ref="CK147:CW147"/>
    <mergeCell ref="CK144:CW144"/>
    <mergeCell ref="CK143:CW143"/>
    <mergeCell ref="CK145:CW145"/>
    <mergeCell ref="CK160:CW160"/>
    <mergeCell ref="CK154:CW154"/>
    <mergeCell ref="CK152:CW152"/>
    <mergeCell ref="CK149:CW149"/>
    <mergeCell ref="CK151:CW151"/>
    <mergeCell ref="CK150:CW150"/>
    <mergeCell ref="CK158:CW158"/>
    <mergeCell ref="CX135:DJ135"/>
    <mergeCell ref="CX127:DJ127"/>
    <mergeCell ref="CK140:CW140"/>
    <mergeCell ref="CX120:DJ120"/>
    <mergeCell ref="CK121:CW121"/>
    <mergeCell ref="CX121:DJ121"/>
    <mergeCell ref="CX129:DJ129"/>
    <mergeCell ref="CK123:CW123"/>
    <mergeCell ref="CK128:CW128"/>
    <mergeCell ref="CX124:DJ124"/>
    <mergeCell ref="CX138:DJ138"/>
    <mergeCell ref="CX128:DJ128"/>
    <mergeCell ref="BX133:CJ133"/>
    <mergeCell ref="BX131:CJ131"/>
    <mergeCell ref="BX134:CJ134"/>
    <mergeCell ref="CK135:CW135"/>
    <mergeCell ref="CX132:DJ132"/>
    <mergeCell ref="CX133:DJ133"/>
    <mergeCell ref="CX136:DJ136"/>
    <mergeCell ref="CX134:DJ134"/>
    <mergeCell ref="CX141:DJ141"/>
    <mergeCell ref="CK136:CW136"/>
    <mergeCell ref="CX130:DJ130"/>
    <mergeCell ref="CX131:DJ131"/>
    <mergeCell ref="CK131:CW131"/>
    <mergeCell ref="CK133:CW133"/>
    <mergeCell ref="CK139:CW139"/>
    <mergeCell ref="CX139:DJ139"/>
    <mergeCell ref="CX140:DJ140"/>
    <mergeCell ref="CX137:DJ137"/>
    <mergeCell ref="BX120:CJ120"/>
    <mergeCell ref="CK115:CW115"/>
    <mergeCell ref="CK117:CW117"/>
    <mergeCell ref="CX117:DJ117"/>
    <mergeCell ref="CX118:DJ118"/>
    <mergeCell ref="CX116:DJ116"/>
    <mergeCell ref="BX119:CJ119"/>
    <mergeCell ref="BX118:CJ118"/>
    <mergeCell ref="BX117:CJ117"/>
    <mergeCell ref="BX116:CJ116"/>
    <mergeCell ref="CX115:DJ115"/>
    <mergeCell ref="CK118:CW118"/>
    <mergeCell ref="CX125:DJ125"/>
    <mergeCell ref="CX122:DJ122"/>
    <mergeCell ref="CK122:CW122"/>
    <mergeCell ref="CX119:DJ119"/>
    <mergeCell ref="CK120:CW120"/>
    <mergeCell ref="CX123:DJ123"/>
    <mergeCell ref="CK119:CW119"/>
    <mergeCell ref="CK125:CW125"/>
    <mergeCell ref="CX126:DJ126"/>
    <mergeCell ref="BX123:CJ123"/>
    <mergeCell ref="BX121:CJ121"/>
    <mergeCell ref="BK124:BW124"/>
    <mergeCell ref="BX124:CJ124"/>
    <mergeCell ref="BX125:CJ125"/>
    <mergeCell ref="BX122:CJ122"/>
    <mergeCell ref="BX126:CJ126"/>
    <mergeCell ref="CK124:CW124"/>
    <mergeCell ref="CK126:CW126"/>
    <mergeCell ref="A125:BE125"/>
    <mergeCell ref="BK125:BW125"/>
    <mergeCell ref="A124:BE124"/>
    <mergeCell ref="A114:BE114"/>
    <mergeCell ref="BK120:BW120"/>
    <mergeCell ref="A120:BE120"/>
    <mergeCell ref="BK114:BW114"/>
    <mergeCell ref="A118:BE118"/>
    <mergeCell ref="BK123:BW123"/>
    <mergeCell ref="A123:BE123"/>
    <mergeCell ref="CK141:CW141"/>
    <mergeCell ref="CK137:CW137"/>
    <mergeCell ref="CK127:CW127"/>
    <mergeCell ref="CK130:CW130"/>
    <mergeCell ref="CK134:CW134"/>
    <mergeCell ref="CK138:CW138"/>
    <mergeCell ref="CK132:CW132"/>
    <mergeCell ref="CK129:CW129"/>
    <mergeCell ref="CX109:DJ109"/>
    <mergeCell ref="CK109:CW109"/>
    <mergeCell ref="CX110:DJ110"/>
    <mergeCell ref="BK113:BW113"/>
    <mergeCell ref="BX112:CJ112"/>
    <mergeCell ref="BK112:BW112"/>
    <mergeCell ref="CX111:DJ111"/>
    <mergeCell ref="CK111:CW111"/>
    <mergeCell ref="BX110:CJ110"/>
    <mergeCell ref="CK112:CW112"/>
    <mergeCell ref="BX115:CJ115"/>
    <mergeCell ref="A115:BE115"/>
    <mergeCell ref="CK116:CW116"/>
    <mergeCell ref="BK118:BW118"/>
    <mergeCell ref="A117:BE117"/>
    <mergeCell ref="A116:BE116"/>
    <mergeCell ref="BK115:BW115"/>
    <mergeCell ref="BK116:BW116"/>
    <mergeCell ref="BK117:BW117"/>
    <mergeCell ref="A111:BE111"/>
    <mergeCell ref="A110:BE110"/>
    <mergeCell ref="BX111:CJ111"/>
    <mergeCell ref="A122:BE122"/>
    <mergeCell ref="BK119:BW119"/>
    <mergeCell ref="A121:BE121"/>
    <mergeCell ref="A119:BE119"/>
    <mergeCell ref="BK122:BW122"/>
    <mergeCell ref="BK121:BW121"/>
    <mergeCell ref="A113:BE113"/>
    <mergeCell ref="BX113:CJ113"/>
    <mergeCell ref="BX114:CJ114"/>
    <mergeCell ref="CK113:CW113"/>
    <mergeCell ref="CK110:CW110"/>
    <mergeCell ref="CX113:DJ113"/>
    <mergeCell ref="CX114:DJ114"/>
    <mergeCell ref="CX112:DJ112"/>
    <mergeCell ref="CK114:CW114"/>
    <mergeCell ref="A105:BE105"/>
    <mergeCell ref="BX109:CJ109"/>
    <mergeCell ref="CK107:CW107"/>
    <mergeCell ref="BK106:BW106"/>
    <mergeCell ref="CK108:CW108"/>
    <mergeCell ref="BK109:BW109"/>
    <mergeCell ref="CX104:DJ104"/>
    <mergeCell ref="A101:BE101"/>
    <mergeCell ref="A112:BE112"/>
    <mergeCell ref="A102:BE102"/>
    <mergeCell ref="BK104:BW104"/>
    <mergeCell ref="BK102:BW102"/>
    <mergeCell ref="A108:BE108"/>
    <mergeCell ref="A103:BE103"/>
    <mergeCell ref="A104:BE104"/>
    <mergeCell ref="A107:BE107"/>
    <mergeCell ref="CX106:DJ106"/>
    <mergeCell ref="BX104:CJ104"/>
    <mergeCell ref="BK101:BW101"/>
    <mergeCell ref="BX108:CJ108"/>
    <mergeCell ref="BK110:BW110"/>
    <mergeCell ref="BK108:BW108"/>
    <mergeCell ref="BK107:BW107"/>
    <mergeCell ref="CX103:DJ103"/>
    <mergeCell ref="CK102:CW102"/>
    <mergeCell ref="CK103:CW103"/>
    <mergeCell ref="BK111:BW111"/>
    <mergeCell ref="A109:BE109"/>
    <mergeCell ref="A106:BE106"/>
    <mergeCell ref="CK100:CW100"/>
    <mergeCell ref="CK101:CW101"/>
    <mergeCell ref="CK106:CW106"/>
    <mergeCell ref="BK103:BW103"/>
    <mergeCell ref="BK105:BW105"/>
    <mergeCell ref="CK105:CW105"/>
    <mergeCell ref="BX107:CJ107"/>
    <mergeCell ref="CX100:DJ100"/>
    <mergeCell ref="CX98:DJ98"/>
    <mergeCell ref="CX102:DJ102"/>
    <mergeCell ref="CK99:CW99"/>
    <mergeCell ref="CX99:DJ99"/>
    <mergeCell ref="CK98:CW98"/>
    <mergeCell ref="CX108:DJ108"/>
    <mergeCell ref="BX101:CJ101"/>
    <mergeCell ref="CX101:DJ101"/>
    <mergeCell ref="CK104:CW104"/>
    <mergeCell ref="BX105:CJ105"/>
    <mergeCell ref="BX103:CJ103"/>
    <mergeCell ref="BX102:CJ102"/>
    <mergeCell ref="CX105:DJ105"/>
    <mergeCell ref="BX106:CJ106"/>
    <mergeCell ref="CX107:DJ107"/>
    <mergeCell ref="BK96:BW96"/>
    <mergeCell ref="BX96:CJ96"/>
    <mergeCell ref="A100:BE100"/>
    <mergeCell ref="BK100:BW100"/>
    <mergeCell ref="BK99:BW99"/>
    <mergeCell ref="BX99:CJ99"/>
    <mergeCell ref="A99:BE99"/>
    <mergeCell ref="BX100:CJ100"/>
    <mergeCell ref="A98:BE98"/>
    <mergeCell ref="A96:BE96"/>
    <mergeCell ref="A97:BE97"/>
    <mergeCell ref="BX98:CJ98"/>
    <mergeCell ref="BK95:BW95"/>
    <mergeCell ref="BX95:CJ95"/>
    <mergeCell ref="A95:BE95"/>
    <mergeCell ref="BX94:CJ94"/>
    <mergeCell ref="BK98:BW98"/>
    <mergeCell ref="BK97:BW97"/>
    <mergeCell ref="BX97:CJ97"/>
    <mergeCell ref="BK94:BW94"/>
    <mergeCell ref="CX94:DJ94"/>
    <mergeCell ref="A91:BE91"/>
    <mergeCell ref="BK86:BW86"/>
    <mergeCell ref="A92:BE92"/>
    <mergeCell ref="CX93:DJ93"/>
    <mergeCell ref="CX88:DJ88"/>
    <mergeCell ref="BX93:CJ93"/>
    <mergeCell ref="CK91:CW91"/>
    <mergeCell ref="BK93:BW93"/>
    <mergeCell ref="BK82:BW82"/>
    <mergeCell ref="BK84:BW84"/>
    <mergeCell ref="BK83:BW83"/>
    <mergeCell ref="BK85:BW85"/>
    <mergeCell ref="CX86:DJ86"/>
    <mergeCell ref="CX87:DJ87"/>
    <mergeCell ref="CX96:DJ96"/>
    <mergeCell ref="A85:BE85"/>
    <mergeCell ref="A82:BE82"/>
    <mergeCell ref="CK94:CW94"/>
    <mergeCell ref="CK93:CW93"/>
    <mergeCell ref="A94:BE94"/>
    <mergeCell ref="BX85:CJ85"/>
    <mergeCell ref="BX86:CJ86"/>
    <mergeCell ref="BX92:CJ92"/>
    <mergeCell ref="A93:BE93"/>
    <mergeCell ref="CX91:DJ91"/>
    <mergeCell ref="CX90:DJ90"/>
    <mergeCell ref="CK90:CW90"/>
    <mergeCell ref="CK89:CW89"/>
    <mergeCell ref="CX89:DJ89"/>
    <mergeCell ref="CX97:DJ97"/>
    <mergeCell ref="CK97:CW97"/>
    <mergeCell ref="CK96:CW96"/>
    <mergeCell ref="CK95:CW95"/>
    <mergeCell ref="CX95:DJ95"/>
    <mergeCell ref="BK81:BW81"/>
    <mergeCell ref="BX81:CJ81"/>
    <mergeCell ref="BX82:CJ82"/>
    <mergeCell ref="A90:BE90"/>
    <mergeCell ref="A88:BE88"/>
    <mergeCell ref="A86:BE86"/>
    <mergeCell ref="BK89:BW89"/>
    <mergeCell ref="BK88:BW88"/>
    <mergeCell ref="A81:BE81"/>
    <mergeCell ref="A84:BE84"/>
    <mergeCell ref="A83:BE83"/>
    <mergeCell ref="A89:BE89"/>
    <mergeCell ref="BK90:BW90"/>
    <mergeCell ref="BX90:CJ90"/>
    <mergeCell ref="BX87:CJ87"/>
    <mergeCell ref="BK87:BW87"/>
    <mergeCell ref="BX83:CJ83"/>
    <mergeCell ref="BX84:CJ84"/>
    <mergeCell ref="A87:BE87"/>
    <mergeCell ref="BK92:BW92"/>
    <mergeCell ref="CX85:DJ85"/>
    <mergeCell ref="BX89:CJ89"/>
    <mergeCell ref="CK87:CW87"/>
    <mergeCell ref="BX88:CJ88"/>
    <mergeCell ref="BK91:BW91"/>
    <mergeCell ref="CK86:CW86"/>
    <mergeCell ref="CK85:CW85"/>
    <mergeCell ref="CK88:CW88"/>
    <mergeCell ref="BX91:CJ91"/>
    <mergeCell ref="BX52:CJ52"/>
    <mergeCell ref="BX51:CJ51"/>
    <mergeCell ref="BX50:CJ50"/>
    <mergeCell ref="BX49:CJ49"/>
    <mergeCell ref="BX58:CJ58"/>
    <mergeCell ref="CX81:DJ81"/>
    <mergeCell ref="CX78:DJ78"/>
    <mergeCell ref="CK80:CW80"/>
    <mergeCell ref="CX80:DJ80"/>
    <mergeCell ref="BX63:CJ63"/>
    <mergeCell ref="A63:BE63"/>
    <mergeCell ref="A67:BE67"/>
    <mergeCell ref="BF66:BF67"/>
    <mergeCell ref="BG66:BG67"/>
    <mergeCell ref="A66:BE66"/>
    <mergeCell ref="A70:BE70"/>
    <mergeCell ref="BK64:BW64"/>
    <mergeCell ref="BH66:BH67"/>
    <mergeCell ref="A64:BE64"/>
    <mergeCell ref="BK66:BW67"/>
    <mergeCell ref="A71:BE71"/>
    <mergeCell ref="BK71:BW71"/>
    <mergeCell ref="BK69:BW69"/>
    <mergeCell ref="BJ66:BJ67"/>
    <mergeCell ref="BK70:BW70"/>
    <mergeCell ref="A69:BE69"/>
    <mergeCell ref="A68:BE68"/>
    <mergeCell ref="BX69:CJ69"/>
    <mergeCell ref="BX68:CJ68"/>
    <mergeCell ref="A65:BE65"/>
    <mergeCell ref="BX66:CJ67"/>
    <mergeCell ref="A59:BE59"/>
    <mergeCell ref="BX60:CJ60"/>
    <mergeCell ref="BK58:BW58"/>
    <mergeCell ref="BK59:BW59"/>
    <mergeCell ref="A60:BE60"/>
    <mergeCell ref="A44:BE44"/>
    <mergeCell ref="BK45:BW45"/>
    <mergeCell ref="BK46:BW46"/>
    <mergeCell ref="BK44:BW44"/>
    <mergeCell ref="BX48:CJ48"/>
    <mergeCell ref="A54:BE54"/>
    <mergeCell ref="BK53:BW53"/>
    <mergeCell ref="BX39:CJ39"/>
    <mergeCell ref="BX43:CJ43"/>
    <mergeCell ref="BX40:CJ40"/>
    <mergeCell ref="BX45:CJ45"/>
    <mergeCell ref="BX44:CJ44"/>
    <mergeCell ref="BX42:CJ42"/>
    <mergeCell ref="A42:BE42"/>
    <mergeCell ref="BK42:BW42"/>
    <mergeCell ref="BK49:BW49"/>
    <mergeCell ref="BK51:BW51"/>
    <mergeCell ref="A52:BE52"/>
    <mergeCell ref="A53:BE53"/>
    <mergeCell ref="A51:BE51"/>
    <mergeCell ref="A50:BE50"/>
    <mergeCell ref="A37:BE37"/>
    <mergeCell ref="A56:BE56"/>
    <mergeCell ref="BX57:CJ57"/>
    <mergeCell ref="BX59:CJ59"/>
    <mergeCell ref="A58:BE58"/>
    <mergeCell ref="A57:BE57"/>
    <mergeCell ref="BX56:CJ56"/>
    <mergeCell ref="BK57:BW57"/>
    <mergeCell ref="A55:BE55"/>
    <mergeCell ref="BK54:BW54"/>
    <mergeCell ref="A48:BE48"/>
    <mergeCell ref="A29:BE29"/>
    <mergeCell ref="BK28:BW28"/>
    <mergeCell ref="BX35:CJ35"/>
    <mergeCell ref="BX38:CJ38"/>
    <mergeCell ref="A33:BE33"/>
    <mergeCell ref="BX34:CJ34"/>
    <mergeCell ref="A34:BE34"/>
    <mergeCell ref="A38:BE38"/>
    <mergeCell ref="BK38:BW38"/>
    <mergeCell ref="BX41:CJ41"/>
    <mergeCell ref="BX33:CJ33"/>
    <mergeCell ref="A35:BE35"/>
    <mergeCell ref="BK47:BW47"/>
    <mergeCell ref="BK52:BW52"/>
    <mergeCell ref="BK50:BW50"/>
    <mergeCell ref="BK48:BW48"/>
    <mergeCell ref="A45:BE45"/>
    <mergeCell ref="A46:BE46"/>
    <mergeCell ref="A49:BE49"/>
    <mergeCell ref="CB6:DJ6"/>
    <mergeCell ref="A47:BE47"/>
    <mergeCell ref="BX36:CJ36"/>
    <mergeCell ref="BK43:BW43"/>
    <mergeCell ref="BX47:CJ47"/>
    <mergeCell ref="A43:BE43"/>
    <mergeCell ref="BX37:CJ37"/>
    <mergeCell ref="BK41:BW41"/>
    <mergeCell ref="A41:BE41"/>
    <mergeCell ref="A39:BE39"/>
    <mergeCell ref="BK37:BW37"/>
    <mergeCell ref="A40:BE40"/>
    <mergeCell ref="BR1:DJ1"/>
    <mergeCell ref="CB4:DJ4"/>
    <mergeCell ref="CB5:DJ5"/>
    <mergeCell ref="CB10:CN10"/>
    <mergeCell ref="CQ10:DJ10"/>
    <mergeCell ref="CB9:CN9"/>
    <mergeCell ref="CB7:DJ7"/>
    <mergeCell ref="BO2:DJ2"/>
    <mergeCell ref="BX27:CC27"/>
    <mergeCell ref="CB8:DJ8"/>
    <mergeCell ref="A32:BE32"/>
    <mergeCell ref="BK39:BW39"/>
    <mergeCell ref="A36:BE36"/>
    <mergeCell ref="BK36:BW36"/>
    <mergeCell ref="BK35:BW35"/>
    <mergeCell ref="BK33:BW33"/>
    <mergeCell ref="BK32:BW32"/>
    <mergeCell ref="BK34:BW34"/>
    <mergeCell ref="BT27:BW27"/>
    <mergeCell ref="CD11:CF11"/>
    <mergeCell ref="CB11:CC11"/>
    <mergeCell ref="BH13:BJ13"/>
    <mergeCell ref="BI27:BI28"/>
    <mergeCell ref="BH27:BH28"/>
    <mergeCell ref="K21:BU21"/>
    <mergeCell ref="BX28:CJ28"/>
    <mergeCell ref="CG11:CH11"/>
    <mergeCell ref="CD27:CF27"/>
    <mergeCell ref="AQ14:BF14"/>
    <mergeCell ref="A30:BE30"/>
    <mergeCell ref="A31:BE31"/>
    <mergeCell ref="BK29:BW29"/>
    <mergeCell ref="AN14:AP14"/>
    <mergeCell ref="BH26:BJ26"/>
    <mergeCell ref="BH14:BJ14"/>
    <mergeCell ref="AO16:AR16"/>
    <mergeCell ref="AV16:AW16"/>
    <mergeCell ref="AB18:BU18"/>
    <mergeCell ref="CX17:DJ17"/>
    <mergeCell ref="BK26:DJ26"/>
    <mergeCell ref="BQ27:BS27"/>
    <mergeCell ref="A24:DJ24"/>
    <mergeCell ref="A17:AA17"/>
    <mergeCell ref="AS16:AU16"/>
    <mergeCell ref="AY16:BF16"/>
    <mergeCell ref="A26:BE28"/>
    <mergeCell ref="BG26:BG28"/>
    <mergeCell ref="BF26:BF28"/>
    <mergeCell ref="BX31:CJ31"/>
    <mergeCell ref="BX30:CJ30"/>
    <mergeCell ref="CQ9:DJ9"/>
    <mergeCell ref="CY11:DA11"/>
    <mergeCell ref="CJ11:CX11"/>
    <mergeCell ref="CX14:DJ15"/>
    <mergeCell ref="DB11:DD11"/>
    <mergeCell ref="CK28:CW28"/>
    <mergeCell ref="CX19:DJ19"/>
    <mergeCell ref="CX16:DJ16"/>
    <mergeCell ref="CX33:DJ33"/>
    <mergeCell ref="CX32:DJ32"/>
    <mergeCell ref="CK29:CW29"/>
    <mergeCell ref="CK31:CW31"/>
    <mergeCell ref="CK32:CW32"/>
    <mergeCell ref="AL14:AM14"/>
    <mergeCell ref="BJ27:BJ28"/>
    <mergeCell ref="BK27:BP27"/>
    <mergeCell ref="BX32:CJ32"/>
    <mergeCell ref="BX29:CJ29"/>
    <mergeCell ref="CK27:CP27"/>
    <mergeCell ref="BK31:BW31"/>
    <mergeCell ref="CX30:DJ30"/>
    <mergeCell ref="CX22:DJ22"/>
    <mergeCell ref="CX31:DJ31"/>
    <mergeCell ref="BK30:BW30"/>
    <mergeCell ref="CQ27:CS27"/>
    <mergeCell ref="CT27:CW27"/>
    <mergeCell ref="CG27:CJ27"/>
    <mergeCell ref="CK30:CW30"/>
    <mergeCell ref="CK35:CW35"/>
    <mergeCell ref="CK34:CW34"/>
    <mergeCell ref="CK33:CW33"/>
    <mergeCell ref="CX18:DJ18"/>
    <mergeCell ref="CX20:DJ20"/>
    <mergeCell ref="CX29:DJ29"/>
    <mergeCell ref="CX27:DJ28"/>
    <mergeCell ref="CX21:DJ21"/>
    <mergeCell ref="CX34:DJ34"/>
    <mergeCell ref="CX35:DJ35"/>
    <mergeCell ref="CX42:DJ42"/>
    <mergeCell ref="CK39:CW39"/>
    <mergeCell ref="CK37:CW37"/>
    <mergeCell ref="CK36:CW36"/>
    <mergeCell ref="CX39:DJ39"/>
    <mergeCell ref="CK38:CW38"/>
    <mergeCell ref="CX37:DJ37"/>
    <mergeCell ref="CX36:DJ36"/>
    <mergeCell ref="CX38:DJ38"/>
    <mergeCell ref="CX51:DJ51"/>
    <mergeCell ref="CK40:CW40"/>
    <mergeCell ref="CX52:DJ52"/>
    <mergeCell ref="BX54:CJ54"/>
    <mergeCell ref="BX62:CJ62"/>
    <mergeCell ref="BX61:CJ61"/>
    <mergeCell ref="BX53:CJ53"/>
    <mergeCell ref="BX55:CJ55"/>
    <mergeCell ref="CX40:DJ40"/>
    <mergeCell ref="CK43:CW43"/>
    <mergeCell ref="CX55:DJ55"/>
    <mergeCell ref="CX41:DJ41"/>
    <mergeCell ref="CX43:DJ43"/>
    <mergeCell ref="CK42:CW42"/>
    <mergeCell ref="CK41:CW41"/>
    <mergeCell ref="BK55:BW55"/>
    <mergeCell ref="CK46:CW46"/>
    <mergeCell ref="CX45:DJ45"/>
    <mergeCell ref="CX46:DJ46"/>
    <mergeCell ref="CX47:DJ47"/>
    <mergeCell ref="BK56:BW56"/>
    <mergeCell ref="CK44:CW44"/>
    <mergeCell ref="CK45:CW45"/>
    <mergeCell ref="CX60:DJ60"/>
    <mergeCell ref="CX48:DJ48"/>
    <mergeCell ref="CX49:DJ49"/>
    <mergeCell ref="CK48:CW48"/>
    <mergeCell ref="CK49:CW49"/>
    <mergeCell ref="CK47:CW47"/>
    <mergeCell ref="CX44:DJ44"/>
    <mergeCell ref="BK63:BW63"/>
    <mergeCell ref="BK65:BW65"/>
    <mergeCell ref="BK40:BW40"/>
    <mergeCell ref="BX46:CJ46"/>
    <mergeCell ref="CK60:CW60"/>
    <mergeCell ref="BK61:BW61"/>
    <mergeCell ref="CK52:CW52"/>
    <mergeCell ref="CK58:CW58"/>
    <mergeCell ref="CK50:CW50"/>
    <mergeCell ref="CK59:CW59"/>
    <mergeCell ref="CK56:CW56"/>
    <mergeCell ref="CK53:CW53"/>
    <mergeCell ref="BK62:BW62"/>
    <mergeCell ref="BK60:BW60"/>
    <mergeCell ref="A80:BE80"/>
    <mergeCell ref="BK78:BW78"/>
    <mergeCell ref="A78:BE78"/>
    <mergeCell ref="BK79:BW79"/>
    <mergeCell ref="BK80:BW80"/>
    <mergeCell ref="A62:BE62"/>
    <mergeCell ref="A61:BE61"/>
    <mergeCell ref="CX61:DJ61"/>
    <mergeCell ref="CK61:CW61"/>
    <mergeCell ref="CX56:DJ56"/>
    <mergeCell ref="CX50:DJ50"/>
    <mergeCell ref="CK51:CW51"/>
    <mergeCell ref="CK54:CW54"/>
    <mergeCell ref="CK55:CW55"/>
    <mergeCell ref="CX54:DJ54"/>
    <mergeCell ref="CX53:DJ53"/>
    <mergeCell ref="CK63:CW63"/>
    <mergeCell ref="CX62:DJ62"/>
    <mergeCell ref="CX63:DJ63"/>
    <mergeCell ref="CK62:CW62"/>
    <mergeCell ref="CX57:DJ57"/>
    <mergeCell ref="CX58:DJ58"/>
    <mergeCell ref="CK57:CW57"/>
    <mergeCell ref="CX59:DJ59"/>
    <mergeCell ref="CK66:CW67"/>
    <mergeCell ref="CK65:CW65"/>
    <mergeCell ref="CK64:CW64"/>
    <mergeCell ref="BX64:CJ64"/>
    <mergeCell ref="BX65:CJ65"/>
    <mergeCell ref="CX72:DJ72"/>
    <mergeCell ref="CX65:DJ65"/>
    <mergeCell ref="CX69:DJ69"/>
    <mergeCell ref="CX66:DJ67"/>
    <mergeCell ref="CX64:DJ64"/>
    <mergeCell ref="BX75:CJ75"/>
    <mergeCell ref="CX74:DJ74"/>
    <mergeCell ref="BX76:CJ76"/>
    <mergeCell ref="BX73:CJ73"/>
    <mergeCell ref="BX74:CJ74"/>
    <mergeCell ref="BX72:CJ72"/>
    <mergeCell ref="CX73:DJ73"/>
    <mergeCell ref="CK74:CW74"/>
    <mergeCell ref="CK79:CW79"/>
    <mergeCell ref="CK84:CW84"/>
    <mergeCell ref="CX77:DJ77"/>
    <mergeCell ref="CX75:DJ75"/>
    <mergeCell ref="CK73:CW73"/>
    <mergeCell ref="CX76:DJ76"/>
    <mergeCell ref="CK77:CW77"/>
    <mergeCell ref="CX79:DJ79"/>
    <mergeCell ref="CK81:CW81"/>
    <mergeCell ref="BX78:CJ78"/>
    <mergeCell ref="BX80:CJ80"/>
    <mergeCell ref="BX79:CJ79"/>
    <mergeCell ref="CX83:DJ83"/>
    <mergeCell ref="CX84:DJ84"/>
    <mergeCell ref="CK78:CW78"/>
    <mergeCell ref="CK82:CW82"/>
    <mergeCell ref="CK83:CW83"/>
    <mergeCell ref="CX82:DJ82"/>
    <mergeCell ref="CX92:DJ92"/>
    <mergeCell ref="CK92:CW92"/>
    <mergeCell ref="BI66:BI67"/>
    <mergeCell ref="CK76:CW76"/>
    <mergeCell ref="CK75:CW75"/>
    <mergeCell ref="CK72:CW72"/>
    <mergeCell ref="CK70:CW70"/>
    <mergeCell ref="BX70:CJ70"/>
    <mergeCell ref="BK68:BW68"/>
    <mergeCell ref="BK73:BW73"/>
    <mergeCell ref="A79:BE79"/>
    <mergeCell ref="CK68:CW68"/>
    <mergeCell ref="CX70:DJ70"/>
    <mergeCell ref="CK69:CW69"/>
    <mergeCell ref="CX68:DJ68"/>
    <mergeCell ref="A75:BE75"/>
    <mergeCell ref="A74:BE74"/>
    <mergeCell ref="CX71:DJ71"/>
    <mergeCell ref="BX77:CJ77"/>
    <mergeCell ref="BK75:BW75"/>
    <mergeCell ref="A77:BE77"/>
    <mergeCell ref="A76:BE76"/>
    <mergeCell ref="CK71:CW71"/>
    <mergeCell ref="BK74:BW74"/>
    <mergeCell ref="BX71:CJ71"/>
    <mergeCell ref="BK72:BW72"/>
    <mergeCell ref="BK76:BW76"/>
    <mergeCell ref="BK77:BW77"/>
    <mergeCell ref="A73:BE73"/>
    <mergeCell ref="A72:BE72"/>
  </mergeCells>
  <phoneticPr fontId="61" type="noConversion"/>
  <pageMargins left="0.59055118110236227" right="0.51181102362204722" top="0.78740157480314965" bottom="0.31496062992125984" header="0.19685039370078741" footer="0.19685039370078741"/>
  <pageSetup paperSize="9" scale="91" fitToHeight="0" orientation="landscape" copies="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FE52"/>
  <sheetViews>
    <sheetView view="pageBreakPreview" zoomScale="110" zoomScaleNormal="100" zoomScaleSheetLayoutView="100" workbookViewId="0">
      <selection activeCell="A43" sqref="A43:CM43"/>
    </sheetView>
  </sheetViews>
  <sheetFormatPr defaultColWidth="0.85546875" defaultRowHeight="11.25"/>
  <cols>
    <col min="1" max="60" width="0.85546875" style="1"/>
    <col min="61" max="61" width="0.85546875" style="1" customWidth="1"/>
    <col min="62" max="64" width="0.85546875" style="1"/>
    <col min="65" max="65" width="0.85546875" style="1" customWidth="1"/>
    <col min="66" max="75" width="0.85546875" style="1"/>
    <col min="76" max="77" width="0.85546875" style="1" customWidth="1"/>
    <col min="78" max="16384" width="0.85546875" style="1"/>
  </cols>
  <sheetData>
    <row r="1" spans="1:161" s="7" customFormat="1" ht="13.5" customHeight="1">
      <c r="B1" s="346" t="s">
        <v>647</v>
      </c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346"/>
      <c r="AP1" s="346"/>
      <c r="AQ1" s="346"/>
      <c r="AR1" s="346"/>
      <c r="AS1" s="346"/>
      <c r="AT1" s="346"/>
      <c r="AU1" s="346"/>
      <c r="AV1" s="346"/>
      <c r="AW1" s="346"/>
      <c r="AX1" s="346"/>
      <c r="AY1" s="346"/>
      <c r="AZ1" s="346"/>
      <c r="BA1" s="346"/>
      <c r="BB1" s="346"/>
      <c r="BC1" s="346"/>
      <c r="BD1" s="346"/>
      <c r="BE1" s="346"/>
      <c r="BF1" s="346"/>
      <c r="BG1" s="346"/>
      <c r="BH1" s="346"/>
      <c r="BI1" s="346"/>
      <c r="BJ1" s="346"/>
      <c r="BK1" s="346"/>
      <c r="BL1" s="346"/>
      <c r="BM1" s="346"/>
      <c r="BN1" s="346"/>
      <c r="BO1" s="346"/>
      <c r="BP1" s="346"/>
      <c r="BQ1" s="346"/>
      <c r="BR1" s="346"/>
      <c r="BS1" s="346"/>
      <c r="BT1" s="346"/>
      <c r="BU1" s="346"/>
      <c r="BV1" s="346"/>
      <c r="BW1" s="346"/>
      <c r="BX1" s="346"/>
      <c r="BY1" s="346"/>
      <c r="BZ1" s="346"/>
      <c r="CA1" s="346"/>
      <c r="CB1" s="346"/>
      <c r="CC1" s="346"/>
      <c r="CD1" s="346"/>
      <c r="CE1" s="346"/>
      <c r="CF1" s="346"/>
      <c r="CG1" s="346"/>
      <c r="CH1" s="346"/>
      <c r="CI1" s="346"/>
      <c r="CJ1" s="346"/>
      <c r="CK1" s="346"/>
      <c r="CL1" s="346"/>
      <c r="CM1" s="346"/>
      <c r="CN1" s="346"/>
      <c r="CO1" s="346"/>
      <c r="CP1" s="346"/>
      <c r="CQ1" s="346"/>
      <c r="CR1" s="346"/>
      <c r="CS1" s="346"/>
      <c r="CT1" s="346"/>
      <c r="CU1" s="346"/>
      <c r="CV1" s="346"/>
      <c r="CW1" s="346"/>
      <c r="CX1" s="346"/>
      <c r="CY1" s="346"/>
      <c r="CZ1" s="346"/>
      <c r="DA1" s="346"/>
      <c r="DB1" s="346"/>
      <c r="DC1" s="346"/>
      <c r="DD1" s="346"/>
      <c r="DE1" s="346"/>
      <c r="DF1" s="346"/>
      <c r="DG1" s="346"/>
      <c r="DH1" s="346"/>
      <c r="DI1" s="346"/>
      <c r="DJ1" s="346"/>
      <c r="DK1" s="346"/>
      <c r="DL1" s="346"/>
      <c r="DM1" s="346"/>
      <c r="DN1" s="346"/>
      <c r="DO1" s="346"/>
      <c r="DP1" s="346"/>
      <c r="DQ1" s="346"/>
      <c r="DR1" s="346"/>
      <c r="DS1" s="346"/>
      <c r="DT1" s="346"/>
      <c r="DU1" s="346"/>
      <c r="DV1" s="346"/>
      <c r="DW1" s="346"/>
      <c r="DX1" s="346"/>
      <c r="DY1" s="346"/>
      <c r="DZ1" s="346"/>
      <c r="EA1" s="346"/>
      <c r="EB1" s="346"/>
      <c r="EC1" s="346"/>
      <c r="ED1" s="346"/>
      <c r="EE1" s="346"/>
      <c r="EF1" s="346"/>
      <c r="EG1" s="346"/>
      <c r="EH1" s="346"/>
      <c r="EI1" s="346"/>
      <c r="EJ1" s="346"/>
      <c r="EK1" s="346"/>
      <c r="EL1" s="346"/>
      <c r="EM1" s="346"/>
      <c r="EN1" s="346"/>
      <c r="EO1" s="346"/>
      <c r="EP1" s="346"/>
      <c r="EQ1" s="346"/>
      <c r="ER1" s="346"/>
      <c r="ES1" s="346"/>
      <c r="ET1" s="346"/>
      <c r="EU1" s="346"/>
      <c r="EV1" s="346"/>
      <c r="EW1" s="346"/>
      <c r="EX1" s="346"/>
      <c r="EY1" s="346"/>
      <c r="EZ1" s="346"/>
      <c r="FA1" s="346"/>
      <c r="FB1" s="346"/>
      <c r="FC1" s="346"/>
      <c r="FD1" s="346"/>
    </row>
    <row r="3" spans="1:161" ht="11.25" customHeight="1">
      <c r="A3" s="307" t="s">
        <v>95</v>
      </c>
      <c r="B3" s="307"/>
      <c r="C3" s="307"/>
      <c r="D3" s="307"/>
      <c r="E3" s="307"/>
      <c r="F3" s="307"/>
      <c r="G3" s="307"/>
      <c r="H3" s="308"/>
      <c r="I3" s="331" t="s">
        <v>7</v>
      </c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  <c r="AG3" s="331"/>
      <c r="AH3" s="331"/>
      <c r="AI3" s="331"/>
      <c r="AJ3" s="331"/>
      <c r="AK3" s="331"/>
      <c r="AL3" s="331"/>
      <c r="AM3" s="331"/>
      <c r="AN3" s="331"/>
      <c r="AO3" s="331"/>
      <c r="AP3" s="331"/>
      <c r="AQ3" s="331"/>
      <c r="AR3" s="331"/>
      <c r="AS3" s="331"/>
      <c r="AT3" s="331"/>
      <c r="AU3" s="331"/>
      <c r="AV3" s="331"/>
      <c r="AW3" s="331"/>
      <c r="AX3" s="331"/>
      <c r="AY3" s="331"/>
      <c r="AZ3" s="331"/>
      <c r="BA3" s="331"/>
      <c r="BB3" s="331"/>
      <c r="BC3" s="331"/>
      <c r="BD3" s="331"/>
      <c r="BE3" s="331"/>
      <c r="BF3" s="331"/>
      <c r="BG3" s="331"/>
      <c r="BH3" s="331"/>
      <c r="BI3" s="331"/>
      <c r="BJ3" s="331"/>
      <c r="BK3" s="331"/>
      <c r="BL3" s="331"/>
      <c r="BM3" s="331"/>
      <c r="BN3" s="331"/>
      <c r="BO3" s="331"/>
      <c r="BP3" s="331"/>
      <c r="BQ3" s="331"/>
      <c r="BR3" s="331"/>
      <c r="BS3" s="331"/>
      <c r="BT3" s="331"/>
      <c r="BU3" s="331"/>
      <c r="BV3" s="331"/>
      <c r="BW3" s="331"/>
      <c r="BX3" s="331"/>
      <c r="BY3" s="331"/>
      <c r="BZ3" s="331"/>
      <c r="CA3" s="331"/>
      <c r="CB3" s="331"/>
      <c r="CC3" s="331"/>
      <c r="CD3" s="331"/>
      <c r="CE3" s="331"/>
      <c r="CF3" s="331"/>
      <c r="CG3" s="331"/>
      <c r="CH3" s="331"/>
      <c r="CI3" s="331"/>
      <c r="CJ3" s="331"/>
      <c r="CK3" s="331"/>
      <c r="CL3" s="331"/>
      <c r="CM3" s="332"/>
      <c r="CN3" s="306" t="s">
        <v>96</v>
      </c>
      <c r="CO3" s="307"/>
      <c r="CP3" s="307"/>
      <c r="CQ3" s="307"/>
      <c r="CR3" s="307"/>
      <c r="CS3" s="307"/>
      <c r="CT3" s="307"/>
      <c r="CU3" s="308"/>
      <c r="CV3" s="306" t="s">
        <v>97</v>
      </c>
      <c r="CW3" s="307"/>
      <c r="CX3" s="307"/>
      <c r="CY3" s="307"/>
      <c r="CZ3" s="307"/>
      <c r="DA3" s="307"/>
      <c r="DB3" s="307"/>
      <c r="DC3" s="307"/>
      <c r="DD3" s="307"/>
      <c r="DE3" s="308"/>
      <c r="DF3" s="343" t="s">
        <v>15</v>
      </c>
      <c r="DG3" s="344"/>
      <c r="DH3" s="344"/>
      <c r="DI3" s="344"/>
      <c r="DJ3" s="344"/>
      <c r="DK3" s="344"/>
      <c r="DL3" s="344"/>
      <c r="DM3" s="344"/>
      <c r="DN3" s="344"/>
      <c r="DO3" s="344"/>
      <c r="DP3" s="344"/>
      <c r="DQ3" s="344"/>
      <c r="DR3" s="344"/>
      <c r="DS3" s="344"/>
      <c r="DT3" s="344"/>
      <c r="DU3" s="344"/>
      <c r="DV3" s="344"/>
      <c r="DW3" s="344"/>
      <c r="DX3" s="344"/>
      <c r="DY3" s="344"/>
      <c r="DZ3" s="344"/>
      <c r="EA3" s="344"/>
      <c r="EB3" s="344"/>
      <c r="EC3" s="344"/>
      <c r="ED3" s="344"/>
      <c r="EE3" s="344"/>
      <c r="EF3" s="344"/>
      <c r="EG3" s="344"/>
      <c r="EH3" s="344"/>
      <c r="EI3" s="344"/>
      <c r="EJ3" s="344"/>
      <c r="EK3" s="344"/>
      <c r="EL3" s="344"/>
      <c r="EM3" s="344"/>
      <c r="EN3" s="344"/>
      <c r="EO3" s="344"/>
      <c r="EP3" s="344"/>
      <c r="EQ3" s="344"/>
      <c r="ER3" s="344"/>
      <c r="ES3" s="344"/>
      <c r="ET3" s="344"/>
      <c r="EU3" s="344"/>
      <c r="EV3" s="344"/>
      <c r="EW3" s="344"/>
      <c r="EX3" s="344"/>
      <c r="EY3" s="344"/>
      <c r="EZ3" s="344"/>
      <c r="FA3" s="344"/>
      <c r="FB3" s="344"/>
      <c r="FC3" s="344"/>
      <c r="FD3" s="344"/>
      <c r="FE3" s="344"/>
    </row>
    <row r="4" spans="1:161" ht="11.25" customHeight="1">
      <c r="A4" s="492"/>
      <c r="B4" s="492"/>
      <c r="C4" s="492"/>
      <c r="D4" s="492"/>
      <c r="E4" s="492"/>
      <c r="F4" s="492"/>
      <c r="G4" s="492"/>
      <c r="H4" s="493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  <c r="T4" s="334"/>
      <c r="U4" s="334"/>
      <c r="V4" s="334"/>
      <c r="W4" s="334"/>
      <c r="X4" s="334"/>
      <c r="Y4" s="334"/>
      <c r="Z4" s="334"/>
      <c r="AA4" s="334"/>
      <c r="AB4" s="334"/>
      <c r="AC4" s="334"/>
      <c r="AD4" s="334"/>
      <c r="AE4" s="334"/>
      <c r="AF4" s="334"/>
      <c r="AG4" s="334"/>
      <c r="AH4" s="334"/>
      <c r="AI4" s="334"/>
      <c r="AJ4" s="334"/>
      <c r="AK4" s="334"/>
      <c r="AL4" s="334"/>
      <c r="AM4" s="334"/>
      <c r="AN4" s="334"/>
      <c r="AO4" s="334"/>
      <c r="AP4" s="334"/>
      <c r="AQ4" s="334"/>
      <c r="AR4" s="334"/>
      <c r="AS4" s="334"/>
      <c r="AT4" s="334"/>
      <c r="AU4" s="334"/>
      <c r="AV4" s="334"/>
      <c r="AW4" s="334"/>
      <c r="AX4" s="334"/>
      <c r="AY4" s="334"/>
      <c r="AZ4" s="334"/>
      <c r="BA4" s="334"/>
      <c r="BB4" s="334"/>
      <c r="BC4" s="334"/>
      <c r="BD4" s="334"/>
      <c r="BE4" s="334"/>
      <c r="BF4" s="334"/>
      <c r="BG4" s="334"/>
      <c r="BH4" s="334"/>
      <c r="BI4" s="334"/>
      <c r="BJ4" s="334"/>
      <c r="BK4" s="334"/>
      <c r="BL4" s="334"/>
      <c r="BM4" s="334"/>
      <c r="BN4" s="334"/>
      <c r="BO4" s="334"/>
      <c r="BP4" s="334"/>
      <c r="BQ4" s="334"/>
      <c r="BR4" s="334"/>
      <c r="BS4" s="334"/>
      <c r="BT4" s="334"/>
      <c r="BU4" s="334"/>
      <c r="BV4" s="334"/>
      <c r="BW4" s="334"/>
      <c r="BX4" s="334"/>
      <c r="BY4" s="334"/>
      <c r="BZ4" s="334"/>
      <c r="CA4" s="334"/>
      <c r="CB4" s="334"/>
      <c r="CC4" s="334"/>
      <c r="CD4" s="334"/>
      <c r="CE4" s="334"/>
      <c r="CF4" s="334"/>
      <c r="CG4" s="334"/>
      <c r="CH4" s="334"/>
      <c r="CI4" s="334"/>
      <c r="CJ4" s="334"/>
      <c r="CK4" s="334"/>
      <c r="CL4" s="334"/>
      <c r="CM4" s="335"/>
      <c r="CN4" s="364"/>
      <c r="CO4" s="492"/>
      <c r="CP4" s="492"/>
      <c r="CQ4" s="492"/>
      <c r="CR4" s="492"/>
      <c r="CS4" s="492"/>
      <c r="CT4" s="492"/>
      <c r="CU4" s="493"/>
      <c r="CV4" s="364"/>
      <c r="CW4" s="492"/>
      <c r="CX4" s="492"/>
      <c r="CY4" s="492"/>
      <c r="CZ4" s="492"/>
      <c r="DA4" s="492"/>
      <c r="DB4" s="492"/>
      <c r="DC4" s="492"/>
      <c r="DD4" s="492"/>
      <c r="DE4" s="493"/>
      <c r="DF4" s="312" t="s">
        <v>9</v>
      </c>
      <c r="DG4" s="313"/>
      <c r="DH4" s="313"/>
      <c r="DI4" s="313"/>
      <c r="DJ4" s="313"/>
      <c r="DK4" s="313"/>
      <c r="DL4" s="323" t="s">
        <v>4</v>
      </c>
      <c r="DM4" s="323"/>
      <c r="DN4" s="323"/>
      <c r="DO4" s="324" t="s">
        <v>10</v>
      </c>
      <c r="DP4" s="324"/>
      <c r="DQ4" s="324"/>
      <c r="DR4" s="325"/>
      <c r="DS4" s="312" t="s">
        <v>9</v>
      </c>
      <c r="DT4" s="313"/>
      <c r="DU4" s="313"/>
      <c r="DV4" s="313"/>
      <c r="DW4" s="313"/>
      <c r="DX4" s="313"/>
      <c r="DY4" s="323" t="s">
        <v>886</v>
      </c>
      <c r="DZ4" s="323"/>
      <c r="EA4" s="323"/>
      <c r="EB4" s="324" t="s">
        <v>10</v>
      </c>
      <c r="EC4" s="324"/>
      <c r="ED4" s="324"/>
      <c r="EE4" s="325"/>
      <c r="EF4" s="312" t="s">
        <v>9</v>
      </c>
      <c r="EG4" s="313"/>
      <c r="EH4" s="313"/>
      <c r="EI4" s="313"/>
      <c r="EJ4" s="313"/>
      <c r="EK4" s="313"/>
      <c r="EL4" s="323" t="s">
        <v>552</v>
      </c>
      <c r="EM4" s="323"/>
      <c r="EN4" s="323"/>
      <c r="EO4" s="324" t="s">
        <v>10</v>
      </c>
      <c r="EP4" s="324"/>
      <c r="EQ4" s="324"/>
      <c r="ER4" s="325"/>
      <c r="ES4" s="306" t="s">
        <v>14</v>
      </c>
      <c r="ET4" s="307"/>
      <c r="EU4" s="307"/>
      <c r="EV4" s="307"/>
      <c r="EW4" s="307"/>
      <c r="EX4" s="307"/>
      <c r="EY4" s="307"/>
      <c r="EZ4" s="307"/>
      <c r="FA4" s="307"/>
      <c r="FB4" s="307"/>
      <c r="FC4" s="307"/>
      <c r="FD4" s="307"/>
      <c r="FE4" s="307"/>
    </row>
    <row r="5" spans="1:161" ht="39" customHeight="1">
      <c r="A5" s="310"/>
      <c r="B5" s="310"/>
      <c r="C5" s="310"/>
      <c r="D5" s="310"/>
      <c r="E5" s="310"/>
      <c r="F5" s="310"/>
      <c r="G5" s="310"/>
      <c r="H5" s="311"/>
      <c r="I5" s="361"/>
      <c r="J5" s="361"/>
      <c r="K5" s="361"/>
      <c r="L5" s="361"/>
      <c r="M5" s="361"/>
      <c r="N5" s="361"/>
      <c r="O5" s="361"/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1"/>
      <c r="AR5" s="361"/>
      <c r="AS5" s="361"/>
      <c r="AT5" s="361"/>
      <c r="AU5" s="361"/>
      <c r="AV5" s="361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61"/>
      <c r="BM5" s="361"/>
      <c r="BN5" s="361"/>
      <c r="BO5" s="361"/>
      <c r="BP5" s="361"/>
      <c r="BQ5" s="361"/>
      <c r="BR5" s="361"/>
      <c r="BS5" s="361"/>
      <c r="BT5" s="361"/>
      <c r="BU5" s="361"/>
      <c r="BV5" s="361"/>
      <c r="BW5" s="361"/>
      <c r="BX5" s="361"/>
      <c r="BY5" s="361"/>
      <c r="BZ5" s="361"/>
      <c r="CA5" s="361"/>
      <c r="CB5" s="361"/>
      <c r="CC5" s="361"/>
      <c r="CD5" s="361"/>
      <c r="CE5" s="361"/>
      <c r="CF5" s="361"/>
      <c r="CG5" s="361"/>
      <c r="CH5" s="361"/>
      <c r="CI5" s="361"/>
      <c r="CJ5" s="361"/>
      <c r="CK5" s="361"/>
      <c r="CL5" s="361"/>
      <c r="CM5" s="362"/>
      <c r="CN5" s="309"/>
      <c r="CO5" s="310"/>
      <c r="CP5" s="310"/>
      <c r="CQ5" s="310"/>
      <c r="CR5" s="310"/>
      <c r="CS5" s="310"/>
      <c r="CT5" s="310"/>
      <c r="CU5" s="311"/>
      <c r="CV5" s="309"/>
      <c r="CW5" s="310"/>
      <c r="CX5" s="310"/>
      <c r="CY5" s="310"/>
      <c r="CZ5" s="310"/>
      <c r="DA5" s="310"/>
      <c r="DB5" s="310"/>
      <c r="DC5" s="310"/>
      <c r="DD5" s="310"/>
      <c r="DE5" s="311"/>
      <c r="DF5" s="337" t="s">
        <v>98</v>
      </c>
      <c r="DG5" s="338"/>
      <c r="DH5" s="338"/>
      <c r="DI5" s="338"/>
      <c r="DJ5" s="338"/>
      <c r="DK5" s="338"/>
      <c r="DL5" s="338"/>
      <c r="DM5" s="338"/>
      <c r="DN5" s="338"/>
      <c r="DO5" s="338"/>
      <c r="DP5" s="338"/>
      <c r="DQ5" s="338"/>
      <c r="DR5" s="339"/>
      <c r="DS5" s="337" t="s">
        <v>99</v>
      </c>
      <c r="DT5" s="338"/>
      <c r="DU5" s="338"/>
      <c r="DV5" s="338"/>
      <c r="DW5" s="338"/>
      <c r="DX5" s="338"/>
      <c r="DY5" s="338"/>
      <c r="DZ5" s="338"/>
      <c r="EA5" s="338"/>
      <c r="EB5" s="338"/>
      <c r="EC5" s="338"/>
      <c r="ED5" s="338"/>
      <c r="EE5" s="339"/>
      <c r="EF5" s="337" t="s">
        <v>100</v>
      </c>
      <c r="EG5" s="338"/>
      <c r="EH5" s="338"/>
      <c r="EI5" s="338"/>
      <c r="EJ5" s="338"/>
      <c r="EK5" s="338"/>
      <c r="EL5" s="338"/>
      <c r="EM5" s="338"/>
      <c r="EN5" s="338"/>
      <c r="EO5" s="338"/>
      <c r="EP5" s="338"/>
      <c r="EQ5" s="338"/>
      <c r="ER5" s="339"/>
      <c r="ES5" s="309"/>
      <c r="ET5" s="310"/>
      <c r="EU5" s="310"/>
      <c r="EV5" s="310"/>
      <c r="EW5" s="310"/>
      <c r="EX5" s="310"/>
      <c r="EY5" s="310"/>
      <c r="EZ5" s="310"/>
      <c r="FA5" s="310"/>
      <c r="FB5" s="310"/>
      <c r="FC5" s="310"/>
      <c r="FD5" s="310"/>
      <c r="FE5" s="310"/>
    </row>
    <row r="6" spans="1:161" ht="12" thickBot="1">
      <c r="A6" s="486" t="s">
        <v>16</v>
      </c>
      <c r="B6" s="486"/>
      <c r="C6" s="486"/>
      <c r="D6" s="486"/>
      <c r="E6" s="486"/>
      <c r="F6" s="486"/>
      <c r="G6" s="486"/>
      <c r="H6" s="487"/>
      <c r="I6" s="486" t="s">
        <v>17</v>
      </c>
      <c r="J6" s="486"/>
      <c r="K6" s="486"/>
      <c r="L6" s="486"/>
      <c r="M6" s="486"/>
      <c r="N6" s="486"/>
      <c r="O6" s="486"/>
      <c r="P6" s="486"/>
      <c r="Q6" s="486"/>
      <c r="R6" s="486"/>
      <c r="S6" s="486"/>
      <c r="T6" s="486"/>
      <c r="U6" s="486"/>
      <c r="V6" s="486"/>
      <c r="W6" s="486"/>
      <c r="X6" s="486"/>
      <c r="Y6" s="486"/>
      <c r="Z6" s="486"/>
      <c r="AA6" s="486"/>
      <c r="AB6" s="486"/>
      <c r="AC6" s="486"/>
      <c r="AD6" s="486"/>
      <c r="AE6" s="486"/>
      <c r="AF6" s="486"/>
      <c r="AG6" s="486"/>
      <c r="AH6" s="486"/>
      <c r="AI6" s="486"/>
      <c r="AJ6" s="486"/>
      <c r="AK6" s="486"/>
      <c r="AL6" s="486"/>
      <c r="AM6" s="486"/>
      <c r="AN6" s="486"/>
      <c r="AO6" s="486"/>
      <c r="AP6" s="486"/>
      <c r="AQ6" s="486"/>
      <c r="AR6" s="486"/>
      <c r="AS6" s="486"/>
      <c r="AT6" s="486"/>
      <c r="AU6" s="486"/>
      <c r="AV6" s="486"/>
      <c r="AW6" s="486"/>
      <c r="AX6" s="486"/>
      <c r="AY6" s="486"/>
      <c r="AZ6" s="486"/>
      <c r="BA6" s="486"/>
      <c r="BB6" s="486"/>
      <c r="BC6" s="486"/>
      <c r="BD6" s="486"/>
      <c r="BE6" s="486"/>
      <c r="BF6" s="486"/>
      <c r="BG6" s="486"/>
      <c r="BH6" s="486"/>
      <c r="BI6" s="486"/>
      <c r="BJ6" s="486"/>
      <c r="BK6" s="486"/>
      <c r="BL6" s="486"/>
      <c r="BM6" s="486"/>
      <c r="BN6" s="486"/>
      <c r="BO6" s="486"/>
      <c r="BP6" s="486"/>
      <c r="BQ6" s="486"/>
      <c r="BR6" s="486"/>
      <c r="BS6" s="486"/>
      <c r="BT6" s="486"/>
      <c r="BU6" s="486"/>
      <c r="BV6" s="486"/>
      <c r="BW6" s="486"/>
      <c r="BX6" s="486"/>
      <c r="BY6" s="486"/>
      <c r="BZ6" s="486"/>
      <c r="CA6" s="486"/>
      <c r="CB6" s="486"/>
      <c r="CC6" s="486"/>
      <c r="CD6" s="486"/>
      <c r="CE6" s="486"/>
      <c r="CF6" s="486"/>
      <c r="CG6" s="486"/>
      <c r="CH6" s="486"/>
      <c r="CI6" s="486"/>
      <c r="CJ6" s="486"/>
      <c r="CK6" s="486"/>
      <c r="CL6" s="486"/>
      <c r="CM6" s="487"/>
      <c r="CN6" s="303" t="s">
        <v>18</v>
      </c>
      <c r="CO6" s="304"/>
      <c r="CP6" s="304"/>
      <c r="CQ6" s="304"/>
      <c r="CR6" s="304"/>
      <c r="CS6" s="304"/>
      <c r="CT6" s="304"/>
      <c r="CU6" s="305"/>
      <c r="CV6" s="303" t="s">
        <v>19</v>
      </c>
      <c r="CW6" s="304"/>
      <c r="CX6" s="304"/>
      <c r="CY6" s="304"/>
      <c r="CZ6" s="304"/>
      <c r="DA6" s="304"/>
      <c r="DB6" s="304"/>
      <c r="DC6" s="304"/>
      <c r="DD6" s="304"/>
      <c r="DE6" s="305"/>
      <c r="DF6" s="303" t="s">
        <v>20</v>
      </c>
      <c r="DG6" s="304"/>
      <c r="DH6" s="304"/>
      <c r="DI6" s="304"/>
      <c r="DJ6" s="304"/>
      <c r="DK6" s="304"/>
      <c r="DL6" s="304"/>
      <c r="DM6" s="304"/>
      <c r="DN6" s="304"/>
      <c r="DO6" s="304"/>
      <c r="DP6" s="304"/>
      <c r="DQ6" s="304"/>
      <c r="DR6" s="305"/>
      <c r="DS6" s="303" t="s">
        <v>21</v>
      </c>
      <c r="DT6" s="304"/>
      <c r="DU6" s="304"/>
      <c r="DV6" s="304"/>
      <c r="DW6" s="304"/>
      <c r="DX6" s="304"/>
      <c r="DY6" s="304"/>
      <c r="DZ6" s="304"/>
      <c r="EA6" s="304"/>
      <c r="EB6" s="304"/>
      <c r="EC6" s="304"/>
      <c r="ED6" s="304"/>
      <c r="EE6" s="305"/>
      <c r="EF6" s="303" t="s">
        <v>22</v>
      </c>
      <c r="EG6" s="304"/>
      <c r="EH6" s="304"/>
      <c r="EI6" s="304"/>
      <c r="EJ6" s="304"/>
      <c r="EK6" s="304"/>
      <c r="EL6" s="304"/>
      <c r="EM6" s="304"/>
      <c r="EN6" s="304"/>
      <c r="EO6" s="304"/>
      <c r="EP6" s="304"/>
      <c r="EQ6" s="304"/>
      <c r="ER6" s="305"/>
      <c r="ES6" s="303" t="s">
        <v>23</v>
      </c>
      <c r="ET6" s="304"/>
      <c r="EU6" s="304"/>
      <c r="EV6" s="304"/>
      <c r="EW6" s="304"/>
      <c r="EX6" s="304"/>
      <c r="EY6" s="304"/>
      <c r="EZ6" s="304"/>
      <c r="FA6" s="304"/>
      <c r="FB6" s="304"/>
      <c r="FC6" s="304"/>
      <c r="FD6" s="304"/>
      <c r="FE6" s="304"/>
    </row>
    <row r="7" spans="1:161" ht="12.75" customHeight="1">
      <c r="A7" s="490">
        <v>1</v>
      </c>
      <c r="B7" s="490"/>
      <c r="C7" s="490"/>
      <c r="D7" s="490"/>
      <c r="E7" s="490"/>
      <c r="F7" s="490"/>
      <c r="G7" s="490"/>
      <c r="H7" s="491"/>
      <c r="I7" s="488" t="s">
        <v>648</v>
      </c>
      <c r="J7" s="489"/>
      <c r="K7" s="489"/>
      <c r="L7" s="489"/>
      <c r="M7" s="489"/>
      <c r="N7" s="489"/>
      <c r="O7" s="489"/>
      <c r="P7" s="489"/>
      <c r="Q7" s="489"/>
      <c r="R7" s="489"/>
      <c r="S7" s="489"/>
      <c r="T7" s="489"/>
      <c r="U7" s="489"/>
      <c r="V7" s="489"/>
      <c r="W7" s="489"/>
      <c r="X7" s="489"/>
      <c r="Y7" s="489"/>
      <c r="Z7" s="489"/>
      <c r="AA7" s="489"/>
      <c r="AB7" s="489"/>
      <c r="AC7" s="489"/>
      <c r="AD7" s="489"/>
      <c r="AE7" s="489"/>
      <c r="AF7" s="489"/>
      <c r="AG7" s="489"/>
      <c r="AH7" s="489"/>
      <c r="AI7" s="489"/>
      <c r="AJ7" s="489"/>
      <c r="AK7" s="489"/>
      <c r="AL7" s="489"/>
      <c r="AM7" s="489"/>
      <c r="AN7" s="489"/>
      <c r="AO7" s="489"/>
      <c r="AP7" s="489"/>
      <c r="AQ7" s="489"/>
      <c r="AR7" s="489"/>
      <c r="AS7" s="489"/>
      <c r="AT7" s="489"/>
      <c r="AU7" s="489"/>
      <c r="AV7" s="489"/>
      <c r="AW7" s="489"/>
      <c r="AX7" s="489"/>
      <c r="AY7" s="489"/>
      <c r="AZ7" s="489"/>
      <c r="BA7" s="489"/>
      <c r="BB7" s="489"/>
      <c r="BC7" s="489"/>
      <c r="BD7" s="489"/>
      <c r="BE7" s="489"/>
      <c r="BF7" s="489"/>
      <c r="BG7" s="489"/>
      <c r="BH7" s="489"/>
      <c r="BI7" s="489"/>
      <c r="BJ7" s="489"/>
      <c r="BK7" s="489"/>
      <c r="BL7" s="489"/>
      <c r="BM7" s="489"/>
      <c r="BN7" s="489"/>
      <c r="BO7" s="489"/>
      <c r="BP7" s="489"/>
      <c r="BQ7" s="489"/>
      <c r="BR7" s="489"/>
      <c r="BS7" s="489"/>
      <c r="BT7" s="489"/>
      <c r="BU7" s="489"/>
      <c r="BV7" s="489"/>
      <c r="BW7" s="489"/>
      <c r="BX7" s="489"/>
      <c r="BY7" s="489"/>
      <c r="BZ7" s="489"/>
      <c r="CA7" s="489"/>
      <c r="CB7" s="489"/>
      <c r="CC7" s="489"/>
      <c r="CD7" s="489"/>
      <c r="CE7" s="489"/>
      <c r="CF7" s="489"/>
      <c r="CG7" s="489"/>
      <c r="CH7" s="489"/>
      <c r="CI7" s="489"/>
      <c r="CJ7" s="489"/>
      <c r="CK7" s="489"/>
      <c r="CL7" s="489"/>
      <c r="CM7" s="489"/>
      <c r="CN7" s="483" t="s">
        <v>101</v>
      </c>
      <c r="CO7" s="484"/>
      <c r="CP7" s="484"/>
      <c r="CQ7" s="484"/>
      <c r="CR7" s="484"/>
      <c r="CS7" s="484"/>
      <c r="CT7" s="484"/>
      <c r="CU7" s="485"/>
      <c r="CV7" s="477" t="s">
        <v>43</v>
      </c>
      <c r="CW7" s="341"/>
      <c r="CX7" s="341"/>
      <c r="CY7" s="341"/>
      <c r="CZ7" s="341"/>
      <c r="DA7" s="341"/>
      <c r="DB7" s="341"/>
      <c r="DC7" s="341"/>
      <c r="DD7" s="341"/>
      <c r="DE7" s="478"/>
      <c r="DF7" s="473">
        <f>DF11</f>
        <v>19479527.390000001</v>
      </c>
      <c r="DG7" s="474"/>
      <c r="DH7" s="474"/>
      <c r="DI7" s="474"/>
      <c r="DJ7" s="474"/>
      <c r="DK7" s="474"/>
      <c r="DL7" s="474"/>
      <c r="DM7" s="474"/>
      <c r="DN7" s="474"/>
      <c r="DO7" s="474"/>
      <c r="DP7" s="474"/>
      <c r="DQ7" s="474"/>
      <c r="DR7" s="475"/>
      <c r="DS7" s="473">
        <f>DS11</f>
        <v>5212363.7200000007</v>
      </c>
      <c r="DT7" s="474"/>
      <c r="DU7" s="474"/>
      <c r="DV7" s="474"/>
      <c r="DW7" s="474"/>
      <c r="DX7" s="474"/>
      <c r="DY7" s="474"/>
      <c r="DZ7" s="474"/>
      <c r="EA7" s="474"/>
      <c r="EB7" s="474"/>
      <c r="EC7" s="474"/>
      <c r="ED7" s="474"/>
      <c r="EE7" s="475"/>
      <c r="EF7" s="473">
        <f>EF11</f>
        <v>5880122.3200000003</v>
      </c>
      <c r="EG7" s="474"/>
      <c r="EH7" s="474"/>
      <c r="EI7" s="474"/>
      <c r="EJ7" s="474"/>
      <c r="EK7" s="474"/>
      <c r="EL7" s="474"/>
      <c r="EM7" s="474"/>
      <c r="EN7" s="474"/>
      <c r="EO7" s="474"/>
      <c r="EP7" s="474"/>
      <c r="EQ7" s="474"/>
      <c r="ER7" s="475"/>
      <c r="ES7" s="317"/>
      <c r="ET7" s="318"/>
      <c r="EU7" s="318"/>
      <c r="EV7" s="318"/>
      <c r="EW7" s="318"/>
      <c r="EX7" s="318"/>
      <c r="EY7" s="318"/>
      <c r="EZ7" s="318"/>
      <c r="FA7" s="318"/>
      <c r="FB7" s="318"/>
      <c r="FC7" s="318"/>
      <c r="FD7" s="318"/>
      <c r="FE7" s="319"/>
    </row>
    <row r="8" spans="1:161" ht="90" customHeight="1">
      <c r="A8" s="301" t="s">
        <v>102</v>
      </c>
      <c r="B8" s="301"/>
      <c r="C8" s="301"/>
      <c r="D8" s="301"/>
      <c r="E8" s="301"/>
      <c r="F8" s="301"/>
      <c r="G8" s="301"/>
      <c r="H8" s="454"/>
      <c r="I8" s="481" t="s">
        <v>649</v>
      </c>
      <c r="J8" s="482"/>
      <c r="K8" s="482"/>
      <c r="L8" s="482"/>
      <c r="M8" s="482"/>
      <c r="N8" s="482"/>
      <c r="O8" s="482"/>
      <c r="P8" s="482"/>
      <c r="Q8" s="482"/>
      <c r="R8" s="482"/>
      <c r="S8" s="482"/>
      <c r="T8" s="482"/>
      <c r="U8" s="482"/>
      <c r="V8" s="482"/>
      <c r="W8" s="482"/>
      <c r="X8" s="482"/>
      <c r="Y8" s="482"/>
      <c r="Z8" s="482"/>
      <c r="AA8" s="482"/>
      <c r="AB8" s="482"/>
      <c r="AC8" s="482"/>
      <c r="AD8" s="482"/>
      <c r="AE8" s="482"/>
      <c r="AF8" s="482"/>
      <c r="AG8" s="482"/>
      <c r="AH8" s="482"/>
      <c r="AI8" s="482"/>
      <c r="AJ8" s="482"/>
      <c r="AK8" s="482"/>
      <c r="AL8" s="482"/>
      <c r="AM8" s="482"/>
      <c r="AN8" s="482"/>
      <c r="AO8" s="482"/>
      <c r="AP8" s="482"/>
      <c r="AQ8" s="482"/>
      <c r="AR8" s="482"/>
      <c r="AS8" s="482"/>
      <c r="AT8" s="482"/>
      <c r="AU8" s="482"/>
      <c r="AV8" s="482"/>
      <c r="AW8" s="482"/>
      <c r="AX8" s="482"/>
      <c r="AY8" s="482"/>
      <c r="AZ8" s="482"/>
      <c r="BA8" s="482"/>
      <c r="BB8" s="482"/>
      <c r="BC8" s="482"/>
      <c r="BD8" s="482"/>
      <c r="BE8" s="482"/>
      <c r="BF8" s="482"/>
      <c r="BG8" s="482"/>
      <c r="BH8" s="482"/>
      <c r="BI8" s="482"/>
      <c r="BJ8" s="482"/>
      <c r="BK8" s="482"/>
      <c r="BL8" s="482"/>
      <c r="BM8" s="482"/>
      <c r="BN8" s="482"/>
      <c r="BO8" s="482"/>
      <c r="BP8" s="482"/>
      <c r="BQ8" s="482"/>
      <c r="BR8" s="482"/>
      <c r="BS8" s="482"/>
      <c r="BT8" s="482"/>
      <c r="BU8" s="482"/>
      <c r="BV8" s="482"/>
      <c r="BW8" s="482"/>
      <c r="BX8" s="482"/>
      <c r="BY8" s="482"/>
      <c r="BZ8" s="482"/>
      <c r="CA8" s="482"/>
      <c r="CB8" s="482"/>
      <c r="CC8" s="482"/>
      <c r="CD8" s="482"/>
      <c r="CE8" s="482"/>
      <c r="CF8" s="482"/>
      <c r="CG8" s="482"/>
      <c r="CH8" s="482"/>
      <c r="CI8" s="482"/>
      <c r="CJ8" s="482"/>
      <c r="CK8" s="482"/>
      <c r="CL8" s="482"/>
      <c r="CM8" s="482"/>
      <c r="CN8" s="300" t="s">
        <v>103</v>
      </c>
      <c r="CO8" s="301"/>
      <c r="CP8" s="301"/>
      <c r="CQ8" s="301"/>
      <c r="CR8" s="301"/>
      <c r="CS8" s="301"/>
      <c r="CT8" s="301"/>
      <c r="CU8" s="454"/>
      <c r="CV8" s="457" t="s">
        <v>43</v>
      </c>
      <c r="CW8" s="301"/>
      <c r="CX8" s="301"/>
      <c r="CY8" s="301"/>
      <c r="CZ8" s="301"/>
      <c r="DA8" s="301"/>
      <c r="DB8" s="301"/>
      <c r="DC8" s="301"/>
      <c r="DD8" s="301"/>
      <c r="DE8" s="454"/>
      <c r="DF8" s="297"/>
      <c r="DG8" s="298"/>
      <c r="DH8" s="298"/>
      <c r="DI8" s="298"/>
      <c r="DJ8" s="298"/>
      <c r="DK8" s="298"/>
      <c r="DL8" s="298"/>
      <c r="DM8" s="298"/>
      <c r="DN8" s="298"/>
      <c r="DO8" s="298"/>
      <c r="DP8" s="298"/>
      <c r="DQ8" s="298"/>
      <c r="DR8" s="415"/>
      <c r="DS8" s="297"/>
      <c r="DT8" s="298"/>
      <c r="DU8" s="298"/>
      <c r="DV8" s="298"/>
      <c r="DW8" s="298"/>
      <c r="DX8" s="298"/>
      <c r="DY8" s="298"/>
      <c r="DZ8" s="298"/>
      <c r="EA8" s="298"/>
      <c r="EB8" s="298"/>
      <c r="EC8" s="298"/>
      <c r="ED8" s="298"/>
      <c r="EE8" s="415"/>
      <c r="EF8" s="297"/>
      <c r="EG8" s="298"/>
      <c r="EH8" s="298"/>
      <c r="EI8" s="298"/>
      <c r="EJ8" s="298"/>
      <c r="EK8" s="298"/>
      <c r="EL8" s="298"/>
      <c r="EM8" s="298"/>
      <c r="EN8" s="298"/>
      <c r="EO8" s="298"/>
      <c r="EP8" s="298"/>
      <c r="EQ8" s="298"/>
      <c r="ER8" s="415"/>
      <c r="ES8" s="297"/>
      <c r="ET8" s="298"/>
      <c r="EU8" s="298"/>
      <c r="EV8" s="298"/>
      <c r="EW8" s="298"/>
      <c r="EX8" s="298"/>
      <c r="EY8" s="298"/>
      <c r="EZ8" s="298"/>
      <c r="FA8" s="298"/>
      <c r="FB8" s="298"/>
      <c r="FC8" s="298"/>
      <c r="FD8" s="298"/>
      <c r="FE8" s="299"/>
    </row>
    <row r="9" spans="1:161" ht="24" customHeight="1">
      <c r="A9" s="301" t="s">
        <v>104</v>
      </c>
      <c r="B9" s="301"/>
      <c r="C9" s="301"/>
      <c r="D9" s="301"/>
      <c r="E9" s="301"/>
      <c r="F9" s="301"/>
      <c r="G9" s="301"/>
      <c r="H9" s="454"/>
      <c r="I9" s="481" t="s">
        <v>650</v>
      </c>
      <c r="J9" s="482"/>
      <c r="K9" s="482"/>
      <c r="L9" s="482"/>
      <c r="M9" s="482"/>
      <c r="N9" s="482"/>
      <c r="O9" s="482"/>
      <c r="P9" s="482"/>
      <c r="Q9" s="482"/>
      <c r="R9" s="482"/>
      <c r="S9" s="482"/>
      <c r="T9" s="482"/>
      <c r="U9" s="482"/>
      <c r="V9" s="482"/>
      <c r="W9" s="482"/>
      <c r="X9" s="482"/>
      <c r="Y9" s="482"/>
      <c r="Z9" s="482"/>
      <c r="AA9" s="482"/>
      <c r="AB9" s="482"/>
      <c r="AC9" s="482"/>
      <c r="AD9" s="482"/>
      <c r="AE9" s="482"/>
      <c r="AF9" s="482"/>
      <c r="AG9" s="482"/>
      <c r="AH9" s="482"/>
      <c r="AI9" s="482"/>
      <c r="AJ9" s="482"/>
      <c r="AK9" s="482"/>
      <c r="AL9" s="482"/>
      <c r="AM9" s="482"/>
      <c r="AN9" s="482"/>
      <c r="AO9" s="482"/>
      <c r="AP9" s="482"/>
      <c r="AQ9" s="482"/>
      <c r="AR9" s="482"/>
      <c r="AS9" s="482"/>
      <c r="AT9" s="482"/>
      <c r="AU9" s="482"/>
      <c r="AV9" s="482"/>
      <c r="AW9" s="482"/>
      <c r="AX9" s="482"/>
      <c r="AY9" s="482"/>
      <c r="AZ9" s="482"/>
      <c r="BA9" s="482"/>
      <c r="BB9" s="482"/>
      <c r="BC9" s="482"/>
      <c r="BD9" s="482"/>
      <c r="BE9" s="482"/>
      <c r="BF9" s="482"/>
      <c r="BG9" s="482"/>
      <c r="BH9" s="482"/>
      <c r="BI9" s="482"/>
      <c r="BJ9" s="482"/>
      <c r="BK9" s="482"/>
      <c r="BL9" s="482"/>
      <c r="BM9" s="482"/>
      <c r="BN9" s="482"/>
      <c r="BO9" s="482"/>
      <c r="BP9" s="482"/>
      <c r="BQ9" s="482"/>
      <c r="BR9" s="482"/>
      <c r="BS9" s="482"/>
      <c r="BT9" s="482"/>
      <c r="BU9" s="482"/>
      <c r="BV9" s="482"/>
      <c r="BW9" s="482"/>
      <c r="BX9" s="482"/>
      <c r="BY9" s="482"/>
      <c r="BZ9" s="482"/>
      <c r="CA9" s="482"/>
      <c r="CB9" s="482"/>
      <c r="CC9" s="482"/>
      <c r="CD9" s="482"/>
      <c r="CE9" s="482"/>
      <c r="CF9" s="482"/>
      <c r="CG9" s="482"/>
      <c r="CH9" s="482"/>
      <c r="CI9" s="482"/>
      <c r="CJ9" s="482"/>
      <c r="CK9" s="482"/>
      <c r="CL9" s="482"/>
      <c r="CM9" s="482"/>
      <c r="CN9" s="300" t="s">
        <v>105</v>
      </c>
      <c r="CO9" s="301"/>
      <c r="CP9" s="301"/>
      <c r="CQ9" s="301"/>
      <c r="CR9" s="301"/>
      <c r="CS9" s="301"/>
      <c r="CT9" s="301"/>
      <c r="CU9" s="454"/>
      <c r="CV9" s="457" t="s">
        <v>43</v>
      </c>
      <c r="CW9" s="301"/>
      <c r="CX9" s="301"/>
      <c r="CY9" s="301"/>
      <c r="CZ9" s="301"/>
      <c r="DA9" s="301"/>
      <c r="DB9" s="301"/>
      <c r="DC9" s="301"/>
      <c r="DD9" s="301"/>
      <c r="DE9" s="454"/>
      <c r="DF9" s="297"/>
      <c r="DG9" s="298"/>
      <c r="DH9" s="298"/>
      <c r="DI9" s="298"/>
      <c r="DJ9" s="298"/>
      <c r="DK9" s="298"/>
      <c r="DL9" s="298"/>
      <c r="DM9" s="298"/>
      <c r="DN9" s="298"/>
      <c r="DO9" s="298"/>
      <c r="DP9" s="298"/>
      <c r="DQ9" s="298"/>
      <c r="DR9" s="415"/>
      <c r="DS9" s="458"/>
      <c r="DT9" s="298"/>
      <c r="DU9" s="298"/>
      <c r="DV9" s="298"/>
      <c r="DW9" s="298"/>
      <c r="DX9" s="298"/>
      <c r="DY9" s="298"/>
      <c r="DZ9" s="298"/>
      <c r="EA9" s="298"/>
      <c r="EB9" s="298"/>
      <c r="EC9" s="298"/>
      <c r="ED9" s="298"/>
      <c r="EE9" s="415"/>
      <c r="EF9" s="297"/>
      <c r="EG9" s="298"/>
      <c r="EH9" s="298"/>
      <c r="EI9" s="298"/>
      <c r="EJ9" s="298"/>
      <c r="EK9" s="298"/>
      <c r="EL9" s="298"/>
      <c r="EM9" s="298"/>
      <c r="EN9" s="298"/>
      <c r="EO9" s="298"/>
      <c r="EP9" s="298"/>
      <c r="EQ9" s="298"/>
      <c r="ER9" s="415"/>
      <c r="ES9" s="458"/>
      <c r="ET9" s="298"/>
      <c r="EU9" s="298"/>
      <c r="EV9" s="298"/>
      <c r="EW9" s="298"/>
      <c r="EX9" s="298"/>
      <c r="EY9" s="298"/>
      <c r="EZ9" s="298"/>
      <c r="FA9" s="298"/>
      <c r="FB9" s="298"/>
      <c r="FC9" s="298"/>
      <c r="FD9" s="298"/>
      <c r="FE9" s="299"/>
    </row>
    <row r="10" spans="1:161" ht="24" customHeight="1">
      <c r="A10" s="301" t="s">
        <v>106</v>
      </c>
      <c r="B10" s="301"/>
      <c r="C10" s="301"/>
      <c r="D10" s="301"/>
      <c r="E10" s="301"/>
      <c r="F10" s="301"/>
      <c r="G10" s="301"/>
      <c r="H10" s="454"/>
      <c r="I10" s="481" t="s">
        <v>651</v>
      </c>
      <c r="J10" s="482"/>
      <c r="K10" s="482"/>
      <c r="L10" s="482"/>
      <c r="M10" s="482"/>
      <c r="N10" s="482"/>
      <c r="O10" s="482"/>
      <c r="P10" s="482"/>
      <c r="Q10" s="482"/>
      <c r="R10" s="482"/>
      <c r="S10" s="482"/>
      <c r="T10" s="482"/>
      <c r="U10" s="482"/>
      <c r="V10" s="482"/>
      <c r="W10" s="482"/>
      <c r="X10" s="482"/>
      <c r="Y10" s="482"/>
      <c r="Z10" s="482"/>
      <c r="AA10" s="482"/>
      <c r="AB10" s="482"/>
      <c r="AC10" s="482"/>
      <c r="AD10" s="482"/>
      <c r="AE10" s="482"/>
      <c r="AF10" s="482"/>
      <c r="AG10" s="482"/>
      <c r="AH10" s="482"/>
      <c r="AI10" s="482"/>
      <c r="AJ10" s="482"/>
      <c r="AK10" s="482"/>
      <c r="AL10" s="482"/>
      <c r="AM10" s="482"/>
      <c r="AN10" s="482"/>
      <c r="AO10" s="482"/>
      <c r="AP10" s="482"/>
      <c r="AQ10" s="482"/>
      <c r="AR10" s="482"/>
      <c r="AS10" s="482"/>
      <c r="AT10" s="482"/>
      <c r="AU10" s="482"/>
      <c r="AV10" s="482"/>
      <c r="AW10" s="482"/>
      <c r="AX10" s="482"/>
      <c r="AY10" s="482"/>
      <c r="AZ10" s="482"/>
      <c r="BA10" s="482"/>
      <c r="BB10" s="482"/>
      <c r="BC10" s="482"/>
      <c r="BD10" s="482"/>
      <c r="BE10" s="482"/>
      <c r="BF10" s="482"/>
      <c r="BG10" s="482"/>
      <c r="BH10" s="482"/>
      <c r="BI10" s="482"/>
      <c r="BJ10" s="482"/>
      <c r="BK10" s="482"/>
      <c r="BL10" s="482"/>
      <c r="BM10" s="482"/>
      <c r="BN10" s="482"/>
      <c r="BO10" s="482"/>
      <c r="BP10" s="482"/>
      <c r="BQ10" s="482"/>
      <c r="BR10" s="482"/>
      <c r="BS10" s="482"/>
      <c r="BT10" s="482"/>
      <c r="BU10" s="482"/>
      <c r="BV10" s="482"/>
      <c r="BW10" s="482"/>
      <c r="BX10" s="482"/>
      <c r="BY10" s="482"/>
      <c r="BZ10" s="482"/>
      <c r="CA10" s="482"/>
      <c r="CB10" s="482"/>
      <c r="CC10" s="482"/>
      <c r="CD10" s="482"/>
      <c r="CE10" s="482"/>
      <c r="CF10" s="482"/>
      <c r="CG10" s="482"/>
      <c r="CH10" s="482"/>
      <c r="CI10" s="482"/>
      <c r="CJ10" s="482"/>
      <c r="CK10" s="482"/>
      <c r="CL10" s="482"/>
      <c r="CM10" s="482"/>
      <c r="CN10" s="300" t="s">
        <v>108</v>
      </c>
      <c r="CO10" s="301"/>
      <c r="CP10" s="301"/>
      <c r="CQ10" s="301"/>
      <c r="CR10" s="301"/>
      <c r="CS10" s="301"/>
      <c r="CT10" s="301"/>
      <c r="CU10" s="454"/>
      <c r="CV10" s="457" t="s">
        <v>43</v>
      </c>
      <c r="CW10" s="301"/>
      <c r="CX10" s="301"/>
      <c r="CY10" s="301"/>
      <c r="CZ10" s="301"/>
      <c r="DA10" s="301"/>
      <c r="DB10" s="301"/>
      <c r="DC10" s="301"/>
      <c r="DD10" s="301"/>
      <c r="DE10" s="454"/>
      <c r="DF10" s="297"/>
      <c r="DG10" s="298"/>
      <c r="DH10" s="298"/>
      <c r="DI10" s="298"/>
      <c r="DJ10" s="298"/>
      <c r="DK10" s="298"/>
      <c r="DL10" s="298"/>
      <c r="DM10" s="298"/>
      <c r="DN10" s="298"/>
      <c r="DO10" s="298"/>
      <c r="DP10" s="298"/>
      <c r="DQ10" s="298"/>
      <c r="DR10" s="415"/>
      <c r="DS10" s="297"/>
      <c r="DT10" s="298"/>
      <c r="DU10" s="298"/>
      <c r="DV10" s="298"/>
      <c r="DW10" s="298"/>
      <c r="DX10" s="298"/>
      <c r="DY10" s="298"/>
      <c r="DZ10" s="298"/>
      <c r="EA10" s="298"/>
      <c r="EB10" s="298"/>
      <c r="EC10" s="298"/>
      <c r="ED10" s="298"/>
      <c r="EE10" s="415"/>
      <c r="EF10" s="297"/>
      <c r="EG10" s="298"/>
      <c r="EH10" s="298"/>
      <c r="EI10" s="298"/>
      <c r="EJ10" s="298"/>
      <c r="EK10" s="298"/>
      <c r="EL10" s="298"/>
      <c r="EM10" s="298"/>
      <c r="EN10" s="298"/>
      <c r="EO10" s="298"/>
      <c r="EP10" s="298"/>
      <c r="EQ10" s="298"/>
      <c r="ER10" s="415"/>
      <c r="ES10" s="458"/>
      <c r="ET10" s="298"/>
      <c r="EU10" s="298"/>
      <c r="EV10" s="298"/>
      <c r="EW10" s="298"/>
      <c r="EX10" s="298"/>
      <c r="EY10" s="298"/>
      <c r="EZ10" s="298"/>
      <c r="FA10" s="298"/>
      <c r="FB10" s="298"/>
      <c r="FC10" s="298"/>
      <c r="FD10" s="298"/>
      <c r="FE10" s="299"/>
    </row>
    <row r="11" spans="1:161" ht="35.25" customHeight="1">
      <c r="A11" s="301" t="s">
        <v>107</v>
      </c>
      <c r="B11" s="301"/>
      <c r="C11" s="301"/>
      <c r="D11" s="301"/>
      <c r="E11" s="301"/>
      <c r="F11" s="301"/>
      <c r="G11" s="301"/>
      <c r="H11" s="454"/>
      <c r="I11" s="481" t="s">
        <v>652</v>
      </c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300" t="s">
        <v>109</v>
      </c>
      <c r="CO11" s="301"/>
      <c r="CP11" s="301"/>
      <c r="CQ11" s="301"/>
      <c r="CR11" s="301"/>
      <c r="CS11" s="301"/>
      <c r="CT11" s="301"/>
      <c r="CU11" s="454"/>
      <c r="CV11" s="457" t="s">
        <v>43</v>
      </c>
      <c r="CW11" s="301"/>
      <c r="CX11" s="301"/>
      <c r="CY11" s="301"/>
      <c r="CZ11" s="301"/>
      <c r="DA11" s="301"/>
      <c r="DB11" s="301"/>
      <c r="DC11" s="301"/>
      <c r="DD11" s="301"/>
      <c r="DE11" s="454"/>
      <c r="DF11" s="458">
        <f>DF15+DF22+DF12</f>
        <v>19479527.390000001</v>
      </c>
      <c r="DG11" s="298"/>
      <c r="DH11" s="298"/>
      <c r="DI11" s="298"/>
      <c r="DJ11" s="298"/>
      <c r="DK11" s="298"/>
      <c r="DL11" s="298"/>
      <c r="DM11" s="298"/>
      <c r="DN11" s="298"/>
      <c r="DO11" s="298"/>
      <c r="DP11" s="298"/>
      <c r="DQ11" s="298"/>
      <c r="DR11" s="415"/>
      <c r="DS11" s="458">
        <f>DS12+DS22+DS15</f>
        <v>5212363.7200000007</v>
      </c>
      <c r="DT11" s="298"/>
      <c r="DU11" s="298"/>
      <c r="DV11" s="298"/>
      <c r="DW11" s="298"/>
      <c r="DX11" s="298"/>
      <c r="DY11" s="298"/>
      <c r="DZ11" s="298"/>
      <c r="EA11" s="298"/>
      <c r="EB11" s="298"/>
      <c r="EC11" s="298"/>
      <c r="ED11" s="298"/>
      <c r="EE11" s="415"/>
      <c r="EF11" s="458">
        <f>EF12+EF22+EF15</f>
        <v>5880122.3200000003</v>
      </c>
      <c r="EG11" s="298"/>
      <c r="EH11" s="298"/>
      <c r="EI11" s="298"/>
      <c r="EJ11" s="298"/>
      <c r="EK11" s="298"/>
      <c r="EL11" s="298"/>
      <c r="EM11" s="298"/>
      <c r="EN11" s="298"/>
      <c r="EO11" s="298"/>
      <c r="EP11" s="298"/>
      <c r="EQ11" s="298"/>
      <c r="ER11" s="415"/>
      <c r="ES11" s="297"/>
      <c r="ET11" s="298"/>
      <c r="EU11" s="298"/>
      <c r="EV11" s="298"/>
      <c r="EW11" s="298"/>
      <c r="EX11" s="298"/>
      <c r="EY11" s="298"/>
      <c r="EZ11" s="298"/>
      <c r="FA11" s="298"/>
      <c r="FB11" s="298"/>
      <c r="FC11" s="298"/>
      <c r="FD11" s="298"/>
      <c r="FE11" s="299"/>
    </row>
    <row r="12" spans="1:161" ht="34.5" customHeight="1">
      <c r="A12" s="301" t="s">
        <v>110</v>
      </c>
      <c r="B12" s="301"/>
      <c r="C12" s="301"/>
      <c r="D12" s="301"/>
      <c r="E12" s="301"/>
      <c r="F12" s="301"/>
      <c r="G12" s="301"/>
      <c r="H12" s="454"/>
      <c r="I12" s="471" t="s">
        <v>112</v>
      </c>
      <c r="J12" s="417"/>
      <c r="K12" s="417"/>
      <c r="L12" s="417"/>
      <c r="M12" s="417"/>
      <c r="N12" s="417"/>
      <c r="O12" s="417"/>
      <c r="P12" s="417"/>
      <c r="Q12" s="417"/>
      <c r="R12" s="417"/>
      <c r="S12" s="417"/>
      <c r="T12" s="417"/>
      <c r="U12" s="417"/>
      <c r="V12" s="417"/>
      <c r="W12" s="417"/>
      <c r="X12" s="417"/>
      <c r="Y12" s="417"/>
      <c r="Z12" s="417"/>
      <c r="AA12" s="417"/>
      <c r="AB12" s="417"/>
      <c r="AC12" s="417"/>
      <c r="AD12" s="417"/>
      <c r="AE12" s="417"/>
      <c r="AF12" s="417"/>
      <c r="AG12" s="417"/>
      <c r="AH12" s="417"/>
      <c r="AI12" s="417"/>
      <c r="AJ12" s="417"/>
      <c r="AK12" s="417"/>
      <c r="AL12" s="417"/>
      <c r="AM12" s="417"/>
      <c r="AN12" s="417"/>
      <c r="AO12" s="417"/>
      <c r="AP12" s="417"/>
      <c r="AQ12" s="417"/>
      <c r="AR12" s="417"/>
      <c r="AS12" s="417"/>
      <c r="AT12" s="417"/>
      <c r="AU12" s="417"/>
      <c r="AV12" s="417"/>
      <c r="AW12" s="417"/>
      <c r="AX12" s="417"/>
      <c r="AY12" s="417"/>
      <c r="AZ12" s="417"/>
      <c r="BA12" s="417"/>
      <c r="BB12" s="417"/>
      <c r="BC12" s="417"/>
      <c r="BD12" s="417"/>
      <c r="BE12" s="417"/>
      <c r="BF12" s="417"/>
      <c r="BG12" s="417"/>
      <c r="BH12" s="417"/>
      <c r="BI12" s="417"/>
      <c r="BJ12" s="417"/>
      <c r="BK12" s="417"/>
      <c r="BL12" s="417"/>
      <c r="BM12" s="417"/>
      <c r="BN12" s="417"/>
      <c r="BO12" s="417"/>
      <c r="BP12" s="417"/>
      <c r="BQ12" s="417"/>
      <c r="BR12" s="417"/>
      <c r="BS12" s="417"/>
      <c r="BT12" s="417"/>
      <c r="BU12" s="417"/>
      <c r="BV12" s="417"/>
      <c r="BW12" s="417"/>
      <c r="BX12" s="417"/>
      <c r="BY12" s="417"/>
      <c r="BZ12" s="417"/>
      <c r="CA12" s="417"/>
      <c r="CB12" s="417"/>
      <c r="CC12" s="417"/>
      <c r="CD12" s="417"/>
      <c r="CE12" s="417"/>
      <c r="CF12" s="417"/>
      <c r="CG12" s="417"/>
      <c r="CH12" s="417"/>
      <c r="CI12" s="417"/>
      <c r="CJ12" s="417"/>
      <c r="CK12" s="417"/>
      <c r="CL12" s="417"/>
      <c r="CM12" s="417"/>
      <c r="CN12" s="300" t="s">
        <v>111</v>
      </c>
      <c r="CO12" s="301"/>
      <c r="CP12" s="301"/>
      <c r="CQ12" s="301"/>
      <c r="CR12" s="301"/>
      <c r="CS12" s="301"/>
      <c r="CT12" s="301"/>
      <c r="CU12" s="454"/>
      <c r="CV12" s="457" t="s">
        <v>43</v>
      </c>
      <c r="CW12" s="301"/>
      <c r="CX12" s="301"/>
      <c r="CY12" s="301"/>
      <c r="CZ12" s="301"/>
      <c r="DA12" s="301"/>
      <c r="DB12" s="301"/>
      <c r="DC12" s="301"/>
      <c r="DD12" s="301"/>
      <c r="DE12" s="454"/>
      <c r="DF12" s="294">
        <f ca="1">стр.1_4!DL130</f>
        <v>5758188.0199999986</v>
      </c>
      <c r="DG12" s="298"/>
      <c r="DH12" s="298"/>
      <c r="DI12" s="298"/>
      <c r="DJ12" s="298"/>
      <c r="DK12" s="298"/>
      <c r="DL12" s="298"/>
      <c r="DM12" s="298"/>
      <c r="DN12" s="298"/>
      <c r="DO12" s="298"/>
      <c r="DP12" s="298"/>
      <c r="DQ12" s="298"/>
      <c r="DR12" s="415"/>
      <c r="DS12" s="294">
        <f ca="1">стр.1_4!DM130</f>
        <v>4001013.72</v>
      </c>
      <c r="DT12" s="298"/>
      <c r="DU12" s="298"/>
      <c r="DV12" s="298"/>
      <c r="DW12" s="298"/>
      <c r="DX12" s="298"/>
      <c r="DY12" s="298"/>
      <c r="DZ12" s="298"/>
      <c r="EA12" s="298"/>
      <c r="EB12" s="298"/>
      <c r="EC12" s="298"/>
      <c r="ED12" s="298"/>
      <c r="EE12" s="415"/>
      <c r="EF12" s="294">
        <f ca="1">стр.1_4!DN130</f>
        <v>4668772.32</v>
      </c>
      <c r="EG12" s="298"/>
      <c r="EH12" s="298"/>
      <c r="EI12" s="298"/>
      <c r="EJ12" s="298"/>
      <c r="EK12" s="298"/>
      <c r="EL12" s="298"/>
      <c r="EM12" s="298"/>
      <c r="EN12" s="298"/>
      <c r="EO12" s="298"/>
      <c r="EP12" s="298"/>
      <c r="EQ12" s="298"/>
      <c r="ER12" s="415"/>
      <c r="ES12" s="297"/>
      <c r="ET12" s="298"/>
      <c r="EU12" s="298"/>
      <c r="EV12" s="298"/>
      <c r="EW12" s="298"/>
      <c r="EX12" s="298"/>
      <c r="EY12" s="298"/>
      <c r="EZ12" s="298"/>
      <c r="FA12" s="298"/>
      <c r="FB12" s="298"/>
      <c r="FC12" s="298"/>
      <c r="FD12" s="298"/>
      <c r="FE12" s="299"/>
    </row>
    <row r="13" spans="1:161" ht="24" customHeight="1">
      <c r="A13" s="301" t="s">
        <v>113</v>
      </c>
      <c r="B13" s="301"/>
      <c r="C13" s="301"/>
      <c r="D13" s="301"/>
      <c r="E13" s="301"/>
      <c r="F13" s="301"/>
      <c r="G13" s="301"/>
      <c r="H13" s="454"/>
      <c r="I13" s="468" t="s">
        <v>114</v>
      </c>
      <c r="J13" s="469"/>
      <c r="K13" s="469"/>
      <c r="L13" s="469"/>
      <c r="M13" s="469"/>
      <c r="N13" s="469"/>
      <c r="O13" s="469"/>
      <c r="P13" s="469"/>
      <c r="Q13" s="469"/>
      <c r="R13" s="469"/>
      <c r="S13" s="469"/>
      <c r="T13" s="469"/>
      <c r="U13" s="469"/>
      <c r="V13" s="469"/>
      <c r="W13" s="469"/>
      <c r="X13" s="469"/>
      <c r="Y13" s="469"/>
      <c r="Z13" s="469"/>
      <c r="AA13" s="469"/>
      <c r="AB13" s="469"/>
      <c r="AC13" s="469"/>
      <c r="AD13" s="469"/>
      <c r="AE13" s="469"/>
      <c r="AF13" s="469"/>
      <c r="AG13" s="469"/>
      <c r="AH13" s="469"/>
      <c r="AI13" s="469"/>
      <c r="AJ13" s="469"/>
      <c r="AK13" s="469"/>
      <c r="AL13" s="469"/>
      <c r="AM13" s="469"/>
      <c r="AN13" s="469"/>
      <c r="AO13" s="469"/>
      <c r="AP13" s="469"/>
      <c r="AQ13" s="469"/>
      <c r="AR13" s="469"/>
      <c r="AS13" s="469"/>
      <c r="AT13" s="469"/>
      <c r="AU13" s="469"/>
      <c r="AV13" s="469"/>
      <c r="AW13" s="469"/>
      <c r="AX13" s="469"/>
      <c r="AY13" s="469"/>
      <c r="AZ13" s="469"/>
      <c r="BA13" s="469"/>
      <c r="BB13" s="469"/>
      <c r="BC13" s="469"/>
      <c r="BD13" s="469"/>
      <c r="BE13" s="469"/>
      <c r="BF13" s="469"/>
      <c r="BG13" s="469"/>
      <c r="BH13" s="469"/>
      <c r="BI13" s="469"/>
      <c r="BJ13" s="469"/>
      <c r="BK13" s="469"/>
      <c r="BL13" s="469"/>
      <c r="BM13" s="469"/>
      <c r="BN13" s="469"/>
      <c r="BO13" s="469"/>
      <c r="BP13" s="469"/>
      <c r="BQ13" s="469"/>
      <c r="BR13" s="469"/>
      <c r="BS13" s="469"/>
      <c r="BT13" s="469"/>
      <c r="BU13" s="469"/>
      <c r="BV13" s="469"/>
      <c r="BW13" s="469"/>
      <c r="BX13" s="469"/>
      <c r="BY13" s="469"/>
      <c r="BZ13" s="469"/>
      <c r="CA13" s="469"/>
      <c r="CB13" s="469"/>
      <c r="CC13" s="469"/>
      <c r="CD13" s="469"/>
      <c r="CE13" s="469"/>
      <c r="CF13" s="469"/>
      <c r="CG13" s="469"/>
      <c r="CH13" s="469"/>
      <c r="CI13" s="469"/>
      <c r="CJ13" s="469"/>
      <c r="CK13" s="469"/>
      <c r="CL13" s="469"/>
      <c r="CM13" s="469"/>
      <c r="CN13" s="300" t="s">
        <v>115</v>
      </c>
      <c r="CO13" s="301"/>
      <c r="CP13" s="301"/>
      <c r="CQ13" s="301"/>
      <c r="CR13" s="301"/>
      <c r="CS13" s="301"/>
      <c r="CT13" s="301"/>
      <c r="CU13" s="454"/>
      <c r="CV13" s="457" t="s">
        <v>43</v>
      </c>
      <c r="CW13" s="301"/>
      <c r="CX13" s="301"/>
      <c r="CY13" s="301"/>
      <c r="CZ13" s="301"/>
      <c r="DA13" s="301"/>
      <c r="DB13" s="301"/>
      <c r="DC13" s="301"/>
      <c r="DD13" s="301"/>
      <c r="DE13" s="454"/>
      <c r="DF13" s="294">
        <f ca="1">DF12</f>
        <v>5758188.0199999986</v>
      </c>
      <c r="DG13" s="298"/>
      <c r="DH13" s="298"/>
      <c r="DI13" s="298"/>
      <c r="DJ13" s="298"/>
      <c r="DK13" s="298"/>
      <c r="DL13" s="298"/>
      <c r="DM13" s="298"/>
      <c r="DN13" s="298"/>
      <c r="DO13" s="298"/>
      <c r="DP13" s="298"/>
      <c r="DQ13" s="298"/>
      <c r="DR13" s="415"/>
      <c r="DS13" s="294">
        <f>DS12</f>
        <v>4001013.72</v>
      </c>
      <c r="DT13" s="298"/>
      <c r="DU13" s="298"/>
      <c r="DV13" s="298"/>
      <c r="DW13" s="298"/>
      <c r="DX13" s="298"/>
      <c r="DY13" s="298"/>
      <c r="DZ13" s="298"/>
      <c r="EA13" s="298"/>
      <c r="EB13" s="298"/>
      <c r="EC13" s="298"/>
      <c r="ED13" s="298"/>
      <c r="EE13" s="415"/>
      <c r="EF13" s="294">
        <f>EF12</f>
        <v>4668772.32</v>
      </c>
      <c r="EG13" s="298"/>
      <c r="EH13" s="298"/>
      <c r="EI13" s="298"/>
      <c r="EJ13" s="298"/>
      <c r="EK13" s="298"/>
      <c r="EL13" s="298"/>
      <c r="EM13" s="298"/>
      <c r="EN13" s="298"/>
      <c r="EO13" s="298"/>
      <c r="EP13" s="298"/>
      <c r="EQ13" s="298"/>
      <c r="ER13" s="415"/>
      <c r="ES13" s="297"/>
      <c r="ET13" s="298"/>
      <c r="EU13" s="298"/>
      <c r="EV13" s="298"/>
      <c r="EW13" s="298"/>
      <c r="EX13" s="298"/>
      <c r="EY13" s="298"/>
      <c r="EZ13" s="298"/>
      <c r="FA13" s="298"/>
      <c r="FB13" s="298"/>
      <c r="FC13" s="298"/>
      <c r="FD13" s="298"/>
      <c r="FE13" s="299"/>
    </row>
    <row r="14" spans="1:161" ht="12.75" customHeight="1">
      <c r="A14" s="301" t="s">
        <v>116</v>
      </c>
      <c r="B14" s="301"/>
      <c r="C14" s="301"/>
      <c r="D14" s="301"/>
      <c r="E14" s="301"/>
      <c r="F14" s="301"/>
      <c r="G14" s="301"/>
      <c r="H14" s="454"/>
      <c r="I14" s="468" t="s">
        <v>653</v>
      </c>
      <c r="J14" s="469"/>
      <c r="K14" s="469"/>
      <c r="L14" s="469"/>
      <c r="M14" s="469"/>
      <c r="N14" s="469"/>
      <c r="O14" s="469"/>
      <c r="P14" s="469"/>
      <c r="Q14" s="469"/>
      <c r="R14" s="469"/>
      <c r="S14" s="469"/>
      <c r="T14" s="469"/>
      <c r="U14" s="469"/>
      <c r="V14" s="469"/>
      <c r="W14" s="469"/>
      <c r="X14" s="469"/>
      <c r="Y14" s="469"/>
      <c r="Z14" s="469"/>
      <c r="AA14" s="469"/>
      <c r="AB14" s="469"/>
      <c r="AC14" s="469"/>
      <c r="AD14" s="469"/>
      <c r="AE14" s="469"/>
      <c r="AF14" s="469"/>
      <c r="AG14" s="469"/>
      <c r="AH14" s="469"/>
      <c r="AI14" s="469"/>
      <c r="AJ14" s="469"/>
      <c r="AK14" s="469"/>
      <c r="AL14" s="469"/>
      <c r="AM14" s="469"/>
      <c r="AN14" s="469"/>
      <c r="AO14" s="469"/>
      <c r="AP14" s="469"/>
      <c r="AQ14" s="469"/>
      <c r="AR14" s="469"/>
      <c r="AS14" s="469"/>
      <c r="AT14" s="469"/>
      <c r="AU14" s="469"/>
      <c r="AV14" s="469"/>
      <c r="AW14" s="469"/>
      <c r="AX14" s="469"/>
      <c r="AY14" s="469"/>
      <c r="AZ14" s="469"/>
      <c r="BA14" s="469"/>
      <c r="BB14" s="469"/>
      <c r="BC14" s="469"/>
      <c r="BD14" s="469"/>
      <c r="BE14" s="469"/>
      <c r="BF14" s="469"/>
      <c r="BG14" s="469"/>
      <c r="BH14" s="469"/>
      <c r="BI14" s="469"/>
      <c r="BJ14" s="469"/>
      <c r="BK14" s="469"/>
      <c r="BL14" s="469"/>
      <c r="BM14" s="469"/>
      <c r="BN14" s="469"/>
      <c r="BO14" s="469"/>
      <c r="BP14" s="469"/>
      <c r="BQ14" s="469"/>
      <c r="BR14" s="469"/>
      <c r="BS14" s="469"/>
      <c r="BT14" s="469"/>
      <c r="BU14" s="469"/>
      <c r="BV14" s="469"/>
      <c r="BW14" s="469"/>
      <c r="BX14" s="469"/>
      <c r="BY14" s="469"/>
      <c r="BZ14" s="469"/>
      <c r="CA14" s="469"/>
      <c r="CB14" s="469"/>
      <c r="CC14" s="469"/>
      <c r="CD14" s="469"/>
      <c r="CE14" s="469"/>
      <c r="CF14" s="469"/>
      <c r="CG14" s="469"/>
      <c r="CH14" s="469"/>
      <c r="CI14" s="469"/>
      <c r="CJ14" s="469"/>
      <c r="CK14" s="469"/>
      <c r="CL14" s="469"/>
      <c r="CM14" s="469"/>
      <c r="CN14" s="300" t="s">
        <v>117</v>
      </c>
      <c r="CO14" s="301"/>
      <c r="CP14" s="301"/>
      <c r="CQ14" s="301"/>
      <c r="CR14" s="301"/>
      <c r="CS14" s="301"/>
      <c r="CT14" s="301"/>
      <c r="CU14" s="454"/>
      <c r="CV14" s="457" t="s">
        <v>43</v>
      </c>
      <c r="CW14" s="301"/>
      <c r="CX14" s="301"/>
      <c r="CY14" s="301"/>
      <c r="CZ14" s="301"/>
      <c r="DA14" s="301"/>
      <c r="DB14" s="301"/>
      <c r="DC14" s="301"/>
      <c r="DD14" s="301"/>
      <c r="DE14" s="454"/>
      <c r="DF14" s="297"/>
      <c r="DG14" s="298"/>
      <c r="DH14" s="298"/>
      <c r="DI14" s="298"/>
      <c r="DJ14" s="298"/>
      <c r="DK14" s="298"/>
      <c r="DL14" s="298"/>
      <c r="DM14" s="298"/>
      <c r="DN14" s="298"/>
      <c r="DO14" s="298"/>
      <c r="DP14" s="298"/>
      <c r="DQ14" s="298"/>
      <c r="DR14" s="415"/>
      <c r="DS14" s="297"/>
      <c r="DT14" s="298"/>
      <c r="DU14" s="298"/>
      <c r="DV14" s="298"/>
      <c r="DW14" s="298"/>
      <c r="DX14" s="298"/>
      <c r="DY14" s="298"/>
      <c r="DZ14" s="298"/>
      <c r="EA14" s="298"/>
      <c r="EB14" s="298"/>
      <c r="EC14" s="298"/>
      <c r="ED14" s="298"/>
      <c r="EE14" s="415"/>
      <c r="EF14" s="297"/>
      <c r="EG14" s="298"/>
      <c r="EH14" s="298"/>
      <c r="EI14" s="298"/>
      <c r="EJ14" s="298"/>
      <c r="EK14" s="298"/>
      <c r="EL14" s="298"/>
      <c r="EM14" s="298"/>
      <c r="EN14" s="298"/>
      <c r="EO14" s="298"/>
      <c r="EP14" s="298"/>
      <c r="EQ14" s="298"/>
      <c r="ER14" s="415"/>
      <c r="ES14" s="297"/>
      <c r="ET14" s="298"/>
      <c r="EU14" s="298"/>
      <c r="EV14" s="298"/>
      <c r="EW14" s="298"/>
      <c r="EX14" s="298"/>
      <c r="EY14" s="298"/>
      <c r="EZ14" s="298"/>
      <c r="FA14" s="298"/>
      <c r="FB14" s="298"/>
      <c r="FC14" s="298"/>
      <c r="FD14" s="298"/>
      <c r="FE14" s="299"/>
    </row>
    <row r="15" spans="1:161" ht="24" customHeight="1">
      <c r="A15" s="301" t="s">
        <v>118</v>
      </c>
      <c r="B15" s="301"/>
      <c r="C15" s="301"/>
      <c r="D15" s="301"/>
      <c r="E15" s="301"/>
      <c r="F15" s="301"/>
      <c r="G15" s="301"/>
      <c r="H15" s="454"/>
      <c r="I15" s="471" t="s">
        <v>119</v>
      </c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7"/>
      <c r="V15" s="417"/>
      <c r="W15" s="417"/>
      <c r="X15" s="417"/>
      <c r="Y15" s="417"/>
      <c r="Z15" s="417"/>
      <c r="AA15" s="417"/>
      <c r="AB15" s="417"/>
      <c r="AC15" s="417"/>
      <c r="AD15" s="417"/>
      <c r="AE15" s="417"/>
      <c r="AF15" s="417"/>
      <c r="AG15" s="417"/>
      <c r="AH15" s="417"/>
      <c r="AI15" s="417"/>
      <c r="AJ15" s="417"/>
      <c r="AK15" s="417"/>
      <c r="AL15" s="417"/>
      <c r="AM15" s="417"/>
      <c r="AN15" s="417"/>
      <c r="AO15" s="417"/>
      <c r="AP15" s="417"/>
      <c r="AQ15" s="417"/>
      <c r="AR15" s="417"/>
      <c r="AS15" s="417"/>
      <c r="AT15" s="417"/>
      <c r="AU15" s="417"/>
      <c r="AV15" s="417"/>
      <c r="AW15" s="417"/>
      <c r="AX15" s="417"/>
      <c r="AY15" s="417"/>
      <c r="AZ15" s="417"/>
      <c r="BA15" s="417"/>
      <c r="BB15" s="417"/>
      <c r="BC15" s="417"/>
      <c r="BD15" s="417"/>
      <c r="BE15" s="417"/>
      <c r="BF15" s="417"/>
      <c r="BG15" s="417"/>
      <c r="BH15" s="417"/>
      <c r="BI15" s="417"/>
      <c r="BJ15" s="417"/>
      <c r="BK15" s="417"/>
      <c r="BL15" s="417"/>
      <c r="BM15" s="417"/>
      <c r="BN15" s="417"/>
      <c r="BO15" s="417"/>
      <c r="BP15" s="417"/>
      <c r="BQ15" s="417"/>
      <c r="BR15" s="417"/>
      <c r="BS15" s="417"/>
      <c r="BT15" s="417"/>
      <c r="BU15" s="417"/>
      <c r="BV15" s="417"/>
      <c r="BW15" s="417"/>
      <c r="BX15" s="417"/>
      <c r="BY15" s="417"/>
      <c r="BZ15" s="417"/>
      <c r="CA15" s="417"/>
      <c r="CB15" s="417"/>
      <c r="CC15" s="417"/>
      <c r="CD15" s="417"/>
      <c r="CE15" s="417"/>
      <c r="CF15" s="417"/>
      <c r="CG15" s="417"/>
      <c r="CH15" s="417"/>
      <c r="CI15" s="417"/>
      <c r="CJ15" s="417"/>
      <c r="CK15" s="417"/>
      <c r="CL15" s="417"/>
      <c r="CM15" s="417"/>
      <c r="CN15" s="300" t="s">
        <v>120</v>
      </c>
      <c r="CO15" s="301"/>
      <c r="CP15" s="301"/>
      <c r="CQ15" s="301"/>
      <c r="CR15" s="301"/>
      <c r="CS15" s="301"/>
      <c r="CT15" s="301"/>
      <c r="CU15" s="454"/>
      <c r="CV15" s="457" t="s">
        <v>43</v>
      </c>
      <c r="CW15" s="301"/>
      <c r="CX15" s="301"/>
      <c r="CY15" s="301"/>
      <c r="CZ15" s="301"/>
      <c r="DA15" s="301"/>
      <c r="DB15" s="301"/>
      <c r="DC15" s="301"/>
      <c r="DD15" s="301"/>
      <c r="DE15" s="454"/>
      <c r="DF15" s="458">
        <f ca="1">стр.1_4!DL153</f>
        <v>11167984.4</v>
      </c>
      <c r="DG15" s="479"/>
      <c r="DH15" s="479"/>
      <c r="DI15" s="479"/>
      <c r="DJ15" s="479"/>
      <c r="DK15" s="479"/>
      <c r="DL15" s="479"/>
      <c r="DM15" s="479"/>
      <c r="DN15" s="479"/>
      <c r="DO15" s="479"/>
      <c r="DP15" s="479"/>
      <c r="DQ15" s="479"/>
      <c r="DR15" s="480"/>
      <c r="DS15" s="458">
        <v>0</v>
      </c>
      <c r="DT15" s="479"/>
      <c r="DU15" s="479"/>
      <c r="DV15" s="479"/>
      <c r="DW15" s="479"/>
      <c r="DX15" s="479"/>
      <c r="DY15" s="479"/>
      <c r="DZ15" s="479"/>
      <c r="EA15" s="479"/>
      <c r="EB15" s="479"/>
      <c r="EC15" s="479"/>
      <c r="ED15" s="479"/>
      <c r="EE15" s="480"/>
      <c r="EF15" s="458">
        <v>0</v>
      </c>
      <c r="EG15" s="479"/>
      <c r="EH15" s="479"/>
      <c r="EI15" s="479"/>
      <c r="EJ15" s="479"/>
      <c r="EK15" s="479"/>
      <c r="EL15" s="479"/>
      <c r="EM15" s="479"/>
      <c r="EN15" s="479"/>
      <c r="EO15" s="479"/>
      <c r="EP15" s="479"/>
      <c r="EQ15" s="479"/>
      <c r="ER15" s="480"/>
      <c r="ES15" s="297"/>
      <c r="ET15" s="298"/>
      <c r="EU15" s="298"/>
      <c r="EV15" s="298"/>
      <c r="EW15" s="298"/>
      <c r="EX15" s="298"/>
      <c r="EY15" s="298"/>
      <c r="EZ15" s="298"/>
      <c r="FA15" s="298"/>
      <c r="FB15" s="298"/>
      <c r="FC15" s="298"/>
      <c r="FD15" s="298"/>
      <c r="FE15" s="299"/>
    </row>
    <row r="16" spans="1:161" ht="24" customHeight="1">
      <c r="A16" s="301" t="s">
        <v>121</v>
      </c>
      <c r="B16" s="301"/>
      <c r="C16" s="301"/>
      <c r="D16" s="301"/>
      <c r="E16" s="301"/>
      <c r="F16" s="301"/>
      <c r="G16" s="301"/>
      <c r="H16" s="454"/>
      <c r="I16" s="468" t="s">
        <v>114</v>
      </c>
      <c r="J16" s="469"/>
      <c r="K16" s="469"/>
      <c r="L16" s="469"/>
      <c r="M16" s="469"/>
      <c r="N16" s="469"/>
      <c r="O16" s="469"/>
      <c r="P16" s="469"/>
      <c r="Q16" s="469"/>
      <c r="R16" s="469"/>
      <c r="S16" s="469"/>
      <c r="T16" s="469"/>
      <c r="U16" s="469"/>
      <c r="V16" s="469"/>
      <c r="W16" s="469"/>
      <c r="X16" s="469"/>
      <c r="Y16" s="469"/>
      <c r="Z16" s="469"/>
      <c r="AA16" s="469"/>
      <c r="AB16" s="469"/>
      <c r="AC16" s="469"/>
      <c r="AD16" s="469"/>
      <c r="AE16" s="469"/>
      <c r="AF16" s="469"/>
      <c r="AG16" s="469"/>
      <c r="AH16" s="469"/>
      <c r="AI16" s="469"/>
      <c r="AJ16" s="469"/>
      <c r="AK16" s="469"/>
      <c r="AL16" s="469"/>
      <c r="AM16" s="469"/>
      <c r="AN16" s="469"/>
      <c r="AO16" s="469"/>
      <c r="AP16" s="469"/>
      <c r="AQ16" s="469"/>
      <c r="AR16" s="469"/>
      <c r="AS16" s="469"/>
      <c r="AT16" s="469"/>
      <c r="AU16" s="469"/>
      <c r="AV16" s="469"/>
      <c r="AW16" s="469"/>
      <c r="AX16" s="469"/>
      <c r="AY16" s="469"/>
      <c r="AZ16" s="469"/>
      <c r="BA16" s="469"/>
      <c r="BB16" s="469"/>
      <c r="BC16" s="469"/>
      <c r="BD16" s="469"/>
      <c r="BE16" s="469"/>
      <c r="BF16" s="469"/>
      <c r="BG16" s="469"/>
      <c r="BH16" s="469"/>
      <c r="BI16" s="469"/>
      <c r="BJ16" s="469"/>
      <c r="BK16" s="469"/>
      <c r="BL16" s="469"/>
      <c r="BM16" s="469"/>
      <c r="BN16" s="469"/>
      <c r="BO16" s="469"/>
      <c r="BP16" s="469"/>
      <c r="BQ16" s="469"/>
      <c r="BR16" s="469"/>
      <c r="BS16" s="469"/>
      <c r="BT16" s="469"/>
      <c r="BU16" s="469"/>
      <c r="BV16" s="469"/>
      <c r="BW16" s="469"/>
      <c r="BX16" s="469"/>
      <c r="BY16" s="469"/>
      <c r="BZ16" s="469"/>
      <c r="CA16" s="469"/>
      <c r="CB16" s="469"/>
      <c r="CC16" s="469"/>
      <c r="CD16" s="469"/>
      <c r="CE16" s="469"/>
      <c r="CF16" s="469"/>
      <c r="CG16" s="469"/>
      <c r="CH16" s="469"/>
      <c r="CI16" s="469"/>
      <c r="CJ16" s="469"/>
      <c r="CK16" s="469"/>
      <c r="CL16" s="469"/>
      <c r="CM16" s="469"/>
      <c r="CN16" s="300" t="s">
        <v>122</v>
      </c>
      <c r="CO16" s="301"/>
      <c r="CP16" s="301"/>
      <c r="CQ16" s="301"/>
      <c r="CR16" s="301"/>
      <c r="CS16" s="301"/>
      <c r="CT16" s="301"/>
      <c r="CU16" s="454"/>
      <c r="CV16" s="457" t="s">
        <v>43</v>
      </c>
      <c r="CW16" s="301"/>
      <c r="CX16" s="301"/>
      <c r="CY16" s="301"/>
      <c r="CZ16" s="301"/>
      <c r="DA16" s="301"/>
      <c r="DB16" s="301"/>
      <c r="DC16" s="301"/>
      <c r="DD16" s="301"/>
      <c r="DE16" s="454"/>
      <c r="DF16" s="458">
        <f>DF15</f>
        <v>11167984.4</v>
      </c>
      <c r="DG16" s="298"/>
      <c r="DH16" s="298"/>
      <c r="DI16" s="298"/>
      <c r="DJ16" s="298"/>
      <c r="DK16" s="298"/>
      <c r="DL16" s="298"/>
      <c r="DM16" s="298"/>
      <c r="DN16" s="298"/>
      <c r="DO16" s="298"/>
      <c r="DP16" s="298"/>
      <c r="DQ16" s="298"/>
      <c r="DR16" s="415"/>
      <c r="DS16" s="458">
        <v>0</v>
      </c>
      <c r="DT16" s="298"/>
      <c r="DU16" s="298"/>
      <c r="DV16" s="298"/>
      <c r="DW16" s="298"/>
      <c r="DX16" s="298"/>
      <c r="DY16" s="298"/>
      <c r="DZ16" s="298"/>
      <c r="EA16" s="298"/>
      <c r="EB16" s="298"/>
      <c r="EC16" s="298"/>
      <c r="ED16" s="298"/>
      <c r="EE16" s="415"/>
      <c r="EF16" s="458">
        <v>0</v>
      </c>
      <c r="EG16" s="298"/>
      <c r="EH16" s="298"/>
      <c r="EI16" s="298"/>
      <c r="EJ16" s="298"/>
      <c r="EK16" s="298"/>
      <c r="EL16" s="298"/>
      <c r="EM16" s="298"/>
      <c r="EN16" s="298"/>
      <c r="EO16" s="298"/>
      <c r="EP16" s="298"/>
      <c r="EQ16" s="298"/>
      <c r="ER16" s="415"/>
      <c r="ES16" s="297"/>
      <c r="ET16" s="298"/>
      <c r="EU16" s="298"/>
      <c r="EV16" s="298"/>
      <c r="EW16" s="298"/>
      <c r="EX16" s="298"/>
      <c r="EY16" s="298"/>
      <c r="EZ16" s="298"/>
      <c r="FA16" s="298"/>
      <c r="FB16" s="298"/>
      <c r="FC16" s="298"/>
      <c r="FD16" s="298"/>
      <c r="FE16" s="299"/>
    </row>
    <row r="17" spans="1:161" ht="12.75" customHeight="1">
      <c r="A17" s="301" t="s">
        <v>123</v>
      </c>
      <c r="B17" s="301"/>
      <c r="C17" s="301"/>
      <c r="D17" s="301"/>
      <c r="E17" s="301"/>
      <c r="F17" s="301"/>
      <c r="G17" s="301"/>
      <c r="H17" s="454"/>
      <c r="I17" s="468" t="s">
        <v>653</v>
      </c>
      <c r="J17" s="469"/>
      <c r="K17" s="469"/>
      <c r="L17" s="469"/>
      <c r="M17" s="469"/>
      <c r="N17" s="469"/>
      <c r="O17" s="469"/>
      <c r="P17" s="469"/>
      <c r="Q17" s="469"/>
      <c r="R17" s="469"/>
      <c r="S17" s="469"/>
      <c r="T17" s="469"/>
      <c r="U17" s="469"/>
      <c r="V17" s="469"/>
      <c r="W17" s="469"/>
      <c r="X17" s="469"/>
      <c r="Y17" s="469"/>
      <c r="Z17" s="469"/>
      <c r="AA17" s="469"/>
      <c r="AB17" s="469"/>
      <c r="AC17" s="469"/>
      <c r="AD17" s="469"/>
      <c r="AE17" s="469"/>
      <c r="AF17" s="469"/>
      <c r="AG17" s="469"/>
      <c r="AH17" s="469"/>
      <c r="AI17" s="469"/>
      <c r="AJ17" s="469"/>
      <c r="AK17" s="469"/>
      <c r="AL17" s="469"/>
      <c r="AM17" s="469"/>
      <c r="AN17" s="469"/>
      <c r="AO17" s="469"/>
      <c r="AP17" s="469"/>
      <c r="AQ17" s="469"/>
      <c r="AR17" s="469"/>
      <c r="AS17" s="469"/>
      <c r="AT17" s="469"/>
      <c r="AU17" s="469"/>
      <c r="AV17" s="469"/>
      <c r="AW17" s="469"/>
      <c r="AX17" s="469"/>
      <c r="AY17" s="469"/>
      <c r="AZ17" s="469"/>
      <c r="BA17" s="469"/>
      <c r="BB17" s="469"/>
      <c r="BC17" s="469"/>
      <c r="BD17" s="469"/>
      <c r="BE17" s="469"/>
      <c r="BF17" s="469"/>
      <c r="BG17" s="469"/>
      <c r="BH17" s="469"/>
      <c r="BI17" s="469"/>
      <c r="BJ17" s="469"/>
      <c r="BK17" s="469"/>
      <c r="BL17" s="469"/>
      <c r="BM17" s="469"/>
      <c r="BN17" s="469"/>
      <c r="BO17" s="469"/>
      <c r="BP17" s="469"/>
      <c r="BQ17" s="469"/>
      <c r="BR17" s="469"/>
      <c r="BS17" s="469"/>
      <c r="BT17" s="469"/>
      <c r="BU17" s="469"/>
      <c r="BV17" s="469"/>
      <c r="BW17" s="469"/>
      <c r="BX17" s="469"/>
      <c r="BY17" s="469"/>
      <c r="BZ17" s="469"/>
      <c r="CA17" s="469"/>
      <c r="CB17" s="469"/>
      <c r="CC17" s="469"/>
      <c r="CD17" s="469"/>
      <c r="CE17" s="469"/>
      <c r="CF17" s="469"/>
      <c r="CG17" s="469"/>
      <c r="CH17" s="469"/>
      <c r="CI17" s="469"/>
      <c r="CJ17" s="469"/>
      <c r="CK17" s="469"/>
      <c r="CL17" s="469"/>
      <c r="CM17" s="469"/>
      <c r="CN17" s="300" t="s">
        <v>124</v>
      </c>
      <c r="CO17" s="301"/>
      <c r="CP17" s="301"/>
      <c r="CQ17" s="301"/>
      <c r="CR17" s="301"/>
      <c r="CS17" s="301"/>
      <c r="CT17" s="301"/>
      <c r="CU17" s="454"/>
      <c r="CV17" s="457" t="s">
        <v>43</v>
      </c>
      <c r="CW17" s="301"/>
      <c r="CX17" s="301"/>
      <c r="CY17" s="301"/>
      <c r="CZ17" s="301"/>
      <c r="DA17" s="301"/>
      <c r="DB17" s="301"/>
      <c r="DC17" s="301"/>
      <c r="DD17" s="301"/>
      <c r="DE17" s="454"/>
      <c r="DF17" s="297"/>
      <c r="DG17" s="298"/>
      <c r="DH17" s="298"/>
      <c r="DI17" s="298"/>
      <c r="DJ17" s="298"/>
      <c r="DK17" s="298"/>
      <c r="DL17" s="298"/>
      <c r="DM17" s="298"/>
      <c r="DN17" s="298"/>
      <c r="DO17" s="298"/>
      <c r="DP17" s="298"/>
      <c r="DQ17" s="298"/>
      <c r="DR17" s="415"/>
      <c r="DS17" s="297"/>
      <c r="DT17" s="298"/>
      <c r="DU17" s="298"/>
      <c r="DV17" s="298"/>
      <c r="DW17" s="298"/>
      <c r="DX17" s="298"/>
      <c r="DY17" s="298"/>
      <c r="DZ17" s="298"/>
      <c r="EA17" s="298"/>
      <c r="EB17" s="298"/>
      <c r="EC17" s="298"/>
      <c r="ED17" s="298"/>
      <c r="EE17" s="415"/>
      <c r="EF17" s="297"/>
      <c r="EG17" s="298"/>
      <c r="EH17" s="298"/>
      <c r="EI17" s="298"/>
      <c r="EJ17" s="298"/>
      <c r="EK17" s="298"/>
      <c r="EL17" s="298"/>
      <c r="EM17" s="298"/>
      <c r="EN17" s="298"/>
      <c r="EO17" s="298"/>
      <c r="EP17" s="298"/>
      <c r="EQ17" s="298"/>
      <c r="ER17" s="415"/>
      <c r="ES17" s="297"/>
      <c r="ET17" s="298"/>
      <c r="EU17" s="298"/>
      <c r="EV17" s="298"/>
      <c r="EW17" s="298"/>
      <c r="EX17" s="298"/>
      <c r="EY17" s="298"/>
      <c r="EZ17" s="298"/>
      <c r="FA17" s="298"/>
      <c r="FB17" s="298"/>
      <c r="FC17" s="298"/>
      <c r="FD17" s="298"/>
      <c r="FE17" s="299"/>
    </row>
    <row r="18" spans="1:161" ht="12.75" customHeight="1">
      <c r="A18" s="301" t="s">
        <v>125</v>
      </c>
      <c r="B18" s="301"/>
      <c r="C18" s="301"/>
      <c r="D18" s="301"/>
      <c r="E18" s="301"/>
      <c r="F18" s="301"/>
      <c r="G18" s="301"/>
      <c r="H18" s="454"/>
      <c r="I18" s="471" t="s">
        <v>654</v>
      </c>
      <c r="J18" s="417"/>
      <c r="K18" s="417"/>
      <c r="L18" s="417"/>
      <c r="M18" s="417"/>
      <c r="N18" s="417"/>
      <c r="O18" s="417"/>
      <c r="P18" s="417"/>
      <c r="Q18" s="417"/>
      <c r="R18" s="417"/>
      <c r="S18" s="417"/>
      <c r="T18" s="417"/>
      <c r="U18" s="417"/>
      <c r="V18" s="417"/>
      <c r="W18" s="417"/>
      <c r="X18" s="417"/>
      <c r="Y18" s="417"/>
      <c r="Z18" s="417"/>
      <c r="AA18" s="417"/>
      <c r="AB18" s="417"/>
      <c r="AC18" s="417"/>
      <c r="AD18" s="417"/>
      <c r="AE18" s="417"/>
      <c r="AF18" s="417"/>
      <c r="AG18" s="417"/>
      <c r="AH18" s="417"/>
      <c r="AI18" s="417"/>
      <c r="AJ18" s="417"/>
      <c r="AK18" s="417"/>
      <c r="AL18" s="417"/>
      <c r="AM18" s="417"/>
      <c r="AN18" s="417"/>
      <c r="AO18" s="417"/>
      <c r="AP18" s="417"/>
      <c r="AQ18" s="417"/>
      <c r="AR18" s="417"/>
      <c r="AS18" s="417"/>
      <c r="AT18" s="417"/>
      <c r="AU18" s="417"/>
      <c r="AV18" s="417"/>
      <c r="AW18" s="417"/>
      <c r="AX18" s="417"/>
      <c r="AY18" s="417"/>
      <c r="AZ18" s="417"/>
      <c r="BA18" s="417"/>
      <c r="BB18" s="417"/>
      <c r="BC18" s="417"/>
      <c r="BD18" s="417"/>
      <c r="BE18" s="417"/>
      <c r="BF18" s="417"/>
      <c r="BG18" s="417"/>
      <c r="BH18" s="417"/>
      <c r="BI18" s="417"/>
      <c r="BJ18" s="417"/>
      <c r="BK18" s="417"/>
      <c r="BL18" s="417"/>
      <c r="BM18" s="417"/>
      <c r="BN18" s="417"/>
      <c r="BO18" s="417"/>
      <c r="BP18" s="417"/>
      <c r="BQ18" s="417"/>
      <c r="BR18" s="417"/>
      <c r="BS18" s="417"/>
      <c r="BT18" s="417"/>
      <c r="BU18" s="417"/>
      <c r="BV18" s="417"/>
      <c r="BW18" s="417"/>
      <c r="BX18" s="417"/>
      <c r="BY18" s="417"/>
      <c r="BZ18" s="417"/>
      <c r="CA18" s="417"/>
      <c r="CB18" s="417"/>
      <c r="CC18" s="417"/>
      <c r="CD18" s="417"/>
      <c r="CE18" s="417"/>
      <c r="CF18" s="417"/>
      <c r="CG18" s="417"/>
      <c r="CH18" s="417"/>
      <c r="CI18" s="417"/>
      <c r="CJ18" s="417"/>
      <c r="CK18" s="417"/>
      <c r="CL18" s="417"/>
      <c r="CM18" s="417"/>
      <c r="CN18" s="300" t="s">
        <v>126</v>
      </c>
      <c r="CO18" s="301"/>
      <c r="CP18" s="301"/>
      <c r="CQ18" s="301"/>
      <c r="CR18" s="301"/>
      <c r="CS18" s="301"/>
      <c r="CT18" s="301"/>
      <c r="CU18" s="454"/>
      <c r="CV18" s="457" t="s">
        <v>43</v>
      </c>
      <c r="CW18" s="301"/>
      <c r="CX18" s="301"/>
      <c r="CY18" s="301"/>
      <c r="CZ18" s="301"/>
      <c r="DA18" s="301"/>
      <c r="DB18" s="301"/>
      <c r="DC18" s="301"/>
      <c r="DD18" s="301"/>
      <c r="DE18" s="454"/>
      <c r="DF18" s="297"/>
      <c r="DG18" s="298"/>
      <c r="DH18" s="298"/>
      <c r="DI18" s="298"/>
      <c r="DJ18" s="298"/>
      <c r="DK18" s="298"/>
      <c r="DL18" s="298"/>
      <c r="DM18" s="298"/>
      <c r="DN18" s="298"/>
      <c r="DO18" s="298"/>
      <c r="DP18" s="298"/>
      <c r="DQ18" s="298"/>
      <c r="DR18" s="415"/>
      <c r="DS18" s="297"/>
      <c r="DT18" s="298"/>
      <c r="DU18" s="298"/>
      <c r="DV18" s="298"/>
      <c r="DW18" s="298"/>
      <c r="DX18" s="298"/>
      <c r="DY18" s="298"/>
      <c r="DZ18" s="298"/>
      <c r="EA18" s="298"/>
      <c r="EB18" s="298"/>
      <c r="EC18" s="298"/>
      <c r="ED18" s="298"/>
      <c r="EE18" s="415"/>
      <c r="EF18" s="297"/>
      <c r="EG18" s="298"/>
      <c r="EH18" s="298"/>
      <c r="EI18" s="298"/>
      <c r="EJ18" s="298"/>
      <c r="EK18" s="298"/>
      <c r="EL18" s="298"/>
      <c r="EM18" s="298"/>
      <c r="EN18" s="298"/>
      <c r="EO18" s="298"/>
      <c r="EP18" s="298"/>
      <c r="EQ18" s="298"/>
      <c r="ER18" s="415"/>
      <c r="ES18" s="297"/>
      <c r="ET18" s="298"/>
      <c r="EU18" s="298"/>
      <c r="EV18" s="298"/>
      <c r="EW18" s="298"/>
      <c r="EX18" s="298"/>
      <c r="EY18" s="298"/>
      <c r="EZ18" s="298"/>
      <c r="FA18" s="298"/>
      <c r="FB18" s="298"/>
      <c r="FC18" s="298"/>
      <c r="FD18" s="298"/>
      <c r="FE18" s="299"/>
    </row>
    <row r="19" spans="1:161">
      <c r="A19" s="301" t="s">
        <v>127</v>
      </c>
      <c r="B19" s="301"/>
      <c r="C19" s="301"/>
      <c r="D19" s="301"/>
      <c r="E19" s="301"/>
      <c r="F19" s="301"/>
      <c r="G19" s="301"/>
      <c r="H19" s="454"/>
      <c r="I19" s="471" t="s">
        <v>128</v>
      </c>
      <c r="J19" s="417"/>
      <c r="K19" s="417"/>
      <c r="L19" s="417"/>
      <c r="M19" s="417"/>
      <c r="N19" s="417"/>
      <c r="O19" s="417"/>
      <c r="P19" s="417"/>
      <c r="Q19" s="417"/>
      <c r="R19" s="417"/>
      <c r="S19" s="417"/>
      <c r="T19" s="417"/>
      <c r="U19" s="417"/>
      <c r="V19" s="417"/>
      <c r="W19" s="417"/>
      <c r="X19" s="417"/>
      <c r="Y19" s="417"/>
      <c r="Z19" s="417"/>
      <c r="AA19" s="417"/>
      <c r="AB19" s="417"/>
      <c r="AC19" s="417"/>
      <c r="AD19" s="417"/>
      <c r="AE19" s="417"/>
      <c r="AF19" s="417"/>
      <c r="AG19" s="417"/>
      <c r="AH19" s="417"/>
      <c r="AI19" s="417"/>
      <c r="AJ19" s="417"/>
      <c r="AK19" s="417"/>
      <c r="AL19" s="417"/>
      <c r="AM19" s="417"/>
      <c r="AN19" s="417"/>
      <c r="AO19" s="417"/>
      <c r="AP19" s="417"/>
      <c r="AQ19" s="417"/>
      <c r="AR19" s="417"/>
      <c r="AS19" s="417"/>
      <c r="AT19" s="417"/>
      <c r="AU19" s="417"/>
      <c r="AV19" s="417"/>
      <c r="AW19" s="417"/>
      <c r="AX19" s="417"/>
      <c r="AY19" s="417"/>
      <c r="AZ19" s="417"/>
      <c r="BA19" s="417"/>
      <c r="BB19" s="417"/>
      <c r="BC19" s="417"/>
      <c r="BD19" s="417"/>
      <c r="BE19" s="417"/>
      <c r="BF19" s="417"/>
      <c r="BG19" s="417"/>
      <c r="BH19" s="417"/>
      <c r="BI19" s="417"/>
      <c r="BJ19" s="417"/>
      <c r="BK19" s="417"/>
      <c r="BL19" s="417"/>
      <c r="BM19" s="417"/>
      <c r="BN19" s="417"/>
      <c r="BO19" s="417"/>
      <c r="BP19" s="417"/>
      <c r="BQ19" s="417"/>
      <c r="BR19" s="417"/>
      <c r="BS19" s="417"/>
      <c r="BT19" s="417"/>
      <c r="BU19" s="417"/>
      <c r="BV19" s="417"/>
      <c r="BW19" s="417"/>
      <c r="BX19" s="417"/>
      <c r="BY19" s="417"/>
      <c r="BZ19" s="417"/>
      <c r="CA19" s="417"/>
      <c r="CB19" s="417"/>
      <c r="CC19" s="417"/>
      <c r="CD19" s="417"/>
      <c r="CE19" s="417"/>
      <c r="CF19" s="417"/>
      <c r="CG19" s="417"/>
      <c r="CH19" s="417"/>
      <c r="CI19" s="417"/>
      <c r="CJ19" s="417"/>
      <c r="CK19" s="417"/>
      <c r="CL19" s="417"/>
      <c r="CM19" s="417"/>
      <c r="CN19" s="300" t="s">
        <v>129</v>
      </c>
      <c r="CO19" s="301"/>
      <c r="CP19" s="301"/>
      <c r="CQ19" s="301"/>
      <c r="CR19" s="301"/>
      <c r="CS19" s="301"/>
      <c r="CT19" s="301"/>
      <c r="CU19" s="454"/>
      <c r="CV19" s="457" t="s">
        <v>43</v>
      </c>
      <c r="CW19" s="301"/>
      <c r="CX19" s="301"/>
      <c r="CY19" s="301"/>
      <c r="CZ19" s="301"/>
      <c r="DA19" s="301"/>
      <c r="DB19" s="301"/>
      <c r="DC19" s="301"/>
      <c r="DD19" s="301"/>
      <c r="DE19" s="454"/>
      <c r="DF19" s="297"/>
      <c r="DG19" s="298"/>
      <c r="DH19" s="298"/>
      <c r="DI19" s="298"/>
      <c r="DJ19" s="298"/>
      <c r="DK19" s="298"/>
      <c r="DL19" s="298"/>
      <c r="DM19" s="298"/>
      <c r="DN19" s="298"/>
      <c r="DO19" s="298"/>
      <c r="DP19" s="298"/>
      <c r="DQ19" s="298"/>
      <c r="DR19" s="415"/>
      <c r="DS19" s="297"/>
      <c r="DT19" s="298"/>
      <c r="DU19" s="298"/>
      <c r="DV19" s="298"/>
      <c r="DW19" s="298"/>
      <c r="DX19" s="298"/>
      <c r="DY19" s="298"/>
      <c r="DZ19" s="298"/>
      <c r="EA19" s="298"/>
      <c r="EB19" s="298"/>
      <c r="EC19" s="298"/>
      <c r="ED19" s="298"/>
      <c r="EE19" s="415"/>
      <c r="EF19" s="297"/>
      <c r="EG19" s="298"/>
      <c r="EH19" s="298"/>
      <c r="EI19" s="298"/>
      <c r="EJ19" s="298"/>
      <c r="EK19" s="298"/>
      <c r="EL19" s="298"/>
      <c r="EM19" s="298"/>
      <c r="EN19" s="298"/>
      <c r="EO19" s="298"/>
      <c r="EP19" s="298"/>
      <c r="EQ19" s="298"/>
      <c r="ER19" s="415"/>
      <c r="ES19" s="297"/>
      <c r="ET19" s="298"/>
      <c r="EU19" s="298"/>
      <c r="EV19" s="298"/>
      <c r="EW19" s="298"/>
      <c r="EX19" s="298"/>
      <c r="EY19" s="298"/>
      <c r="EZ19" s="298"/>
      <c r="FA19" s="298"/>
      <c r="FB19" s="298"/>
      <c r="FC19" s="298"/>
      <c r="FD19" s="298"/>
      <c r="FE19" s="299"/>
    </row>
    <row r="20" spans="1:161" ht="24" customHeight="1">
      <c r="A20" s="301" t="s">
        <v>130</v>
      </c>
      <c r="B20" s="301"/>
      <c r="C20" s="301"/>
      <c r="D20" s="301"/>
      <c r="E20" s="301"/>
      <c r="F20" s="301"/>
      <c r="G20" s="301"/>
      <c r="H20" s="454"/>
      <c r="I20" s="468" t="s">
        <v>114</v>
      </c>
      <c r="J20" s="469"/>
      <c r="K20" s="469"/>
      <c r="L20" s="469"/>
      <c r="M20" s="469"/>
      <c r="N20" s="469"/>
      <c r="O20" s="469"/>
      <c r="P20" s="469"/>
      <c r="Q20" s="469"/>
      <c r="R20" s="469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69"/>
      <c r="AV20" s="469"/>
      <c r="AW20" s="469"/>
      <c r="AX20" s="469"/>
      <c r="AY20" s="469"/>
      <c r="AZ20" s="469"/>
      <c r="BA20" s="469"/>
      <c r="BB20" s="469"/>
      <c r="BC20" s="469"/>
      <c r="BD20" s="469"/>
      <c r="BE20" s="469"/>
      <c r="BF20" s="469"/>
      <c r="BG20" s="469"/>
      <c r="BH20" s="469"/>
      <c r="BI20" s="469"/>
      <c r="BJ20" s="469"/>
      <c r="BK20" s="469"/>
      <c r="BL20" s="469"/>
      <c r="BM20" s="469"/>
      <c r="BN20" s="469"/>
      <c r="BO20" s="469"/>
      <c r="BP20" s="469"/>
      <c r="BQ20" s="469"/>
      <c r="BR20" s="469"/>
      <c r="BS20" s="469"/>
      <c r="BT20" s="469"/>
      <c r="BU20" s="469"/>
      <c r="BV20" s="469"/>
      <c r="BW20" s="469"/>
      <c r="BX20" s="469"/>
      <c r="BY20" s="469"/>
      <c r="BZ20" s="469"/>
      <c r="CA20" s="469"/>
      <c r="CB20" s="469"/>
      <c r="CC20" s="469"/>
      <c r="CD20" s="469"/>
      <c r="CE20" s="469"/>
      <c r="CF20" s="469"/>
      <c r="CG20" s="469"/>
      <c r="CH20" s="469"/>
      <c r="CI20" s="469"/>
      <c r="CJ20" s="469"/>
      <c r="CK20" s="469"/>
      <c r="CL20" s="469"/>
      <c r="CM20" s="469"/>
      <c r="CN20" s="300" t="s">
        <v>131</v>
      </c>
      <c r="CO20" s="301"/>
      <c r="CP20" s="301"/>
      <c r="CQ20" s="301"/>
      <c r="CR20" s="301"/>
      <c r="CS20" s="301"/>
      <c r="CT20" s="301"/>
      <c r="CU20" s="454"/>
      <c r="CV20" s="457" t="s">
        <v>43</v>
      </c>
      <c r="CW20" s="301"/>
      <c r="CX20" s="301"/>
      <c r="CY20" s="301"/>
      <c r="CZ20" s="301"/>
      <c r="DA20" s="301"/>
      <c r="DB20" s="301"/>
      <c r="DC20" s="301"/>
      <c r="DD20" s="301"/>
      <c r="DE20" s="454"/>
      <c r="DF20" s="297"/>
      <c r="DG20" s="298"/>
      <c r="DH20" s="298"/>
      <c r="DI20" s="298"/>
      <c r="DJ20" s="298"/>
      <c r="DK20" s="298"/>
      <c r="DL20" s="298"/>
      <c r="DM20" s="298"/>
      <c r="DN20" s="298"/>
      <c r="DO20" s="298"/>
      <c r="DP20" s="298"/>
      <c r="DQ20" s="298"/>
      <c r="DR20" s="415"/>
      <c r="DS20" s="297"/>
      <c r="DT20" s="298"/>
      <c r="DU20" s="298"/>
      <c r="DV20" s="298"/>
      <c r="DW20" s="298"/>
      <c r="DX20" s="298"/>
      <c r="DY20" s="298"/>
      <c r="DZ20" s="298"/>
      <c r="EA20" s="298"/>
      <c r="EB20" s="298"/>
      <c r="EC20" s="298"/>
      <c r="ED20" s="298"/>
      <c r="EE20" s="415"/>
      <c r="EF20" s="297"/>
      <c r="EG20" s="298"/>
      <c r="EH20" s="298"/>
      <c r="EI20" s="298"/>
      <c r="EJ20" s="298"/>
      <c r="EK20" s="298"/>
      <c r="EL20" s="298"/>
      <c r="EM20" s="298"/>
      <c r="EN20" s="298"/>
      <c r="EO20" s="298"/>
      <c r="EP20" s="298"/>
      <c r="EQ20" s="298"/>
      <c r="ER20" s="415"/>
      <c r="ES20" s="297"/>
      <c r="ET20" s="298"/>
      <c r="EU20" s="298"/>
      <c r="EV20" s="298"/>
      <c r="EW20" s="298"/>
      <c r="EX20" s="298"/>
      <c r="EY20" s="298"/>
      <c r="EZ20" s="298"/>
      <c r="FA20" s="298"/>
      <c r="FB20" s="298"/>
      <c r="FC20" s="298"/>
      <c r="FD20" s="298"/>
      <c r="FE20" s="299"/>
    </row>
    <row r="21" spans="1:161" ht="12.75" customHeight="1">
      <c r="A21" s="301" t="s">
        <v>132</v>
      </c>
      <c r="B21" s="301"/>
      <c r="C21" s="301"/>
      <c r="D21" s="301"/>
      <c r="E21" s="301"/>
      <c r="F21" s="301"/>
      <c r="G21" s="301"/>
      <c r="H21" s="454"/>
      <c r="I21" s="468" t="s">
        <v>653</v>
      </c>
      <c r="J21" s="469"/>
      <c r="K21" s="469"/>
      <c r="L21" s="469"/>
      <c r="M21" s="469"/>
      <c r="N21" s="469"/>
      <c r="O21" s="469"/>
      <c r="P21" s="469"/>
      <c r="Q21" s="469"/>
      <c r="R21" s="469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69"/>
      <c r="AV21" s="469"/>
      <c r="AW21" s="469"/>
      <c r="AX21" s="469"/>
      <c r="AY21" s="469"/>
      <c r="AZ21" s="469"/>
      <c r="BA21" s="469"/>
      <c r="BB21" s="469"/>
      <c r="BC21" s="469"/>
      <c r="BD21" s="469"/>
      <c r="BE21" s="469"/>
      <c r="BF21" s="469"/>
      <c r="BG21" s="469"/>
      <c r="BH21" s="469"/>
      <c r="BI21" s="469"/>
      <c r="BJ21" s="469"/>
      <c r="BK21" s="469"/>
      <c r="BL21" s="469"/>
      <c r="BM21" s="469"/>
      <c r="BN21" s="469"/>
      <c r="BO21" s="469"/>
      <c r="BP21" s="469"/>
      <c r="BQ21" s="469"/>
      <c r="BR21" s="469"/>
      <c r="BS21" s="469"/>
      <c r="BT21" s="469"/>
      <c r="BU21" s="469"/>
      <c r="BV21" s="469"/>
      <c r="BW21" s="469"/>
      <c r="BX21" s="469"/>
      <c r="BY21" s="469"/>
      <c r="BZ21" s="469"/>
      <c r="CA21" s="469"/>
      <c r="CB21" s="469"/>
      <c r="CC21" s="469"/>
      <c r="CD21" s="469"/>
      <c r="CE21" s="469"/>
      <c r="CF21" s="469"/>
      <c r="CG21" s="469"/>
      <c r="CH21" s="469"/>
      <c r="CI21" s="469"/>
      <c r="CJ21" s="469"/>
      <c r="CK21" s="469"/>
      <c r="CL21" s="469"/>
      <c r="CM21" s="469"/>
      <c r="CN21" s="300" t="s">
        <v>133</v>
      </c>
      <c r="CO21" s="301"/>
      <c r="CP21" s="301"/>
      <c r="CQ21" s="301"/>
      <c r="CR21" s="301"/>
      <c r="CS21" s="301"/>
      <c r="CT21" s="301"/>
      <c r="CU21" s="454"/>
      <c r="CV21" s="457" t="s">
        <v>43</v>
      </c>
      <c r="CW21" s="301"/>
      <c r="CX21" s="301"/>
      <c r="CY21" s="301"/>
      <c r="CZ21" s="301"/>
      <c r="DA21" s="301"/>
      <c r="DB21" s="301"/>
      <c r="DC21" s="301"/>
      <c r="DD21" s="301"/>
      <c r="DE21" s="454"/>
      <c r="DF21" s="297"/>
      <c r="DG21" s="298"/>
      <c r="DH21" s="298"/>
      <c r="DI21" s="298"/>
      <c r="DJ21" s="298"/>
      <c r="DK21" s="298"/>
      <c r="DL21" s="298"/>
      <c r="DM21" s="298"/>
      <c r="DN21" s="298"/>
      <c r="DO21" s="298"/>
      <c r="DP21" s="298"/>
      <c r="DQ21" s="298"/>
      <c r="DR21" s="415"/>
      <c r="DS21" s="297"/>
      <c r="DT21" s="298"/>
      <c r="DU21" s="298"/>
      <c r="DV21" s="298"/>
      <c r="DW21" s="298"/>
      <c r="DX21" s="298"/>
      <c r="DY21" s="298"/>
      <c r="DZ21" s="298"/>
      <c r="EA21" s="298"/>
      <c r="EB21" s="298"/>
      <c r="EC21" s="298"/>
      <c r="ED21" s="298"/>
      <c r="EE21" s="415"/>
      <c r="EF21" s="297"/>
      <c r="EG21" s="298"/>
      <c r="EH21" s="298"/>
      <c r="EI21" s="298"/>
      <c r="EJ21" s="298"/>
      <c r="EK21" s="298"/>
      <c r="EL21" s="298"/>
      <c r="EM21" s="298"/>
      <c r="EN21" s="298"/>
      <c r="EO21" s="298"/>
      <c r="EP21" s="298"/>
      <c r="EQ21" s="298"/>
      <c r="ER21" s="415"/>
      <c r="ES21" s="297"/>
      <c r="ET21" s="298"/>
      <c r="EU21" s="298"/>
      <c r="EV21" s="298"/>
      <c r="EW21" s="298"/>
      <c r="EX21" s="298"/>
      <c r="EY21" s="298"/>
      <c r="EZ21" s="298"/>
      <c r="FA21" s="298"/>
      <c r="FB21" s="298"/>
      <c r="FC21" s="298"/>
      <c r="FD21" s="298"/>
      <c r="FE21" s="299"/>
    </row>
    <row r="22" spans="1:161" ht="12" thickBot="1">
      <c r="A22" s="301" t="s">
        <v>134</v>
      </c>
      <c r="B22" s="301"/>
      <c r="C22" s="301"/>
      <c r="D22" s="301"/>
      <c r="E22" s="301"/>
      <c r="F22" s="301"/>
      <c r="G22" s="301"/>
      <c r="H22" s="454"/>
      <c r="I22" s="471" t="s">
        <v>135</v>
      </c>
      <c r="J22" s="417"/>
      <c r="K22" s="417"/>
      <c r="L22" s="417"/>
      <c r="M22" s="417"/>
      <c r="N22" s="417"/>
      <c r="O22" s="417"/>
      <c r="P22" s="417"/>
      <c r="Q22" s="417"/>
      <c r="R22" s="417"/>
      <c r="S22" s="417"/>
      <c r="T22" s="417"/>
      <c r="U22" s="417"/>
      <c r="V22" s="417"/>
      <c r="W22" s="417"/>
      <c r="X22" s="417"/>
      <c r="Y22" s="417"/>
      <c r="Z22" s="417"/>
      <c r="AA22" s="417"/>
      <c r="AB22" s="417"/>
      <c r="AC22" s="417"/>
      <c r="AD22" s="417"/>
      <c r="AE22" s="417"/>
      <c r="AF22" s="417"/>
      <c r="AG22" s="417"/>
      <c r="AH22" s="417"/>
      <c r="AI22" s="417"/>
      <c r="AJ22" s="417"/>
      <c r="AK22" s="417"/>
      <c r="AL22" s="417"/>
      <c r="AM22" s="417"/>
      <c r="AN22" s="417"/>
      <c r="AO22" s="417"/>
      <c r="AP22" s="417"/>
      <c r="AQ22" s="417"/>
      <c r="AR22" s="417"/>
      <c r="AS22" s="417"/>
      <c r="AT22" s="417"/>
      <c r="AU22" s="417"/>
      <c r="AV22" s="417"/>
      <c r="AW22" s="417"/>
      <c r="AX22" s="417"/>
      <c r="AY22" s="417"/>
      <c r="AZ22" s="417"/>
      <c r="BA22" s="417"/>
      <c r="BB22" s="417"/>
      <c r="BC22" s="417"/>
      <c r="BD22" s="417"/>
      <c r="BE22" s="417"/>
      <c r="BF22" s="417"/>
      <c r="BG22" s="417"/>
      <c r="BH22" s="417"/>
      <c r="BI22" s="417"/>
      <c r="BJ22" s="417"/>
      <c r="BK22" s="417"/>
      <c r="BL22" s="417"/>
      <c r="BM22" s="417"/>
      <c r="BN22" s="417"/>
      <c r="BO22" s="417"/>
      <c r="BP22" s="417"/>
      <c r="BQ22" s="417"/>
      <c r="BR22" s="417"/>
      <c r="BS22" s="417"/>
      <c r="BT22" s="417"/>
      <c r="BU22" s="417"/>
      <c r="BV22" s="417"/>
      <c r="BW22" s="417"/>
      <c r="BX22" s="417"/>
      <c r="BY22" s="417"/>
      <c r="BZ22" s="417"/>
      <c r="CA22" s="417"/>
      <c r="CB22" s="417"/>
      <c r="CC22" s="417"/>
      <c r="CD22" s="417"/>
      <c r="CE22" s="417"/>
      <c r="CF22" s="417"/>
      <c r="CG22" s="417"/>
      <c r="CH22" s="417"/>
      <c r="CI22" s="417"/>
      <c r="CJ22" s="417"/>
      <c r="CK22" s="417"/>
      <c r="CL22" s="417"/>
      <c r="CM22" s="417"/>
      <c r="CN22" s="320" t="s">
        <v>136</v>
      </c>
      <c r="CO22" s="321"/>
      <c r="CP22" s="321"/>
      <c r="CQ22" s="321"/>
      <c r="CR22" s="321"/>
      <c r="CS22" s="321"/>
      <c r="CT22" s="321"/>
      <c r="CU22" s="472"/>
      <c r="CV22" s="476" t="s">
        <v>43</v>
      </c>
      <c r="CW22" s="321"/>
      <c r="CX22" s="321"/>
      <c r="CY22" s="321"/>
      <c r="CZ22" s="321"/>
      <c r="DA22" s="321"/>
      <c r="DB22" s="321"/>
      <c r="DC22" s="321"/>
      <c r="DD22" s="321"/>
      <c r="DE22" s="472"/>
      <c r="DF22" s="459">
        <f ca="1">стр.1_4!DL198</f>
        <v>2553354.9699999997</v>
      </c>
      <c r="DG22" s="460"/>
      <c r="DH22" s="460"/>
      <c r="DI22" s="460"/>
      <c r="DJ22" s="460"/>
      <c r="DK22" s="460"/>
      <c r="DL22" s="460"/>
      <c r="DM22" s="460"/>
      <c r="DN22" s="460"/>
      <c r="DO22" s="460"/>
      <c r="DP22" s="460"/>
      <c r="DQ22" s="460"/>
      <c r="DR22" s="461"/>
      <c r="DS22" s="459">
        <f ca="1">стр.1_4!DM198</f>
        <v>1211350</v>
      </c>
      <c r="DT22" s="460"/>
      <c r="DU22" s="460"/>
      <c r="DV22" s="460"/>
      <c r="DW22" s="460"/>
      <c r="DX22" s="460"/>
      <c r="DY22" s="460"/>
      <c r="DZ22" s="460"/>
      <c r="EA22" s="460"/>
      <c r="EB22" s="460"/>
      <c r="EC22" s="460"/>
      <c r="ED22" s="460"/>
      <c r="EE22" s="461"/>
      <c r="EF22" s="459">
        <f ca="1">стр.1_4!DN198</f>
        <v>1211350</v>
      </c>
      <c r="EG22" s="460"/>
      <c r="EH22" s="460"/>
      <c r="EI22" s="460"/>
      <c r="EJ22" s="460"/>
      <c r="EK22" s="460"/>
      <c r="EL22" s="460"/>
      <c r="EM22" s="460"/>
      <c r="EN22" s="460"/>
      <c r="EO22" s="460"/>
      <c r="EP22" s="460"/>
      <c r="EQ22" s="460"/>
      <c r="ER22" s="461"/>
      <c r="ES22" s="462"/>
      <c r="ET22" s="463"/>
      <c r="EU22" s="463"/>
      <c r="EV22" s="463"/>
      <c r="EW22" s="463"/>
      <c r="EX22" s="463"/>
      <c r="EY22" s="463"/>
      <c r="EZ22" s="463"/>
      <c r="FA22" s="463"/>
      <c r="FB22" s="463"/>
      <c r="FC22" s="463"/>
      <c r="FD22" s="463"/>
      <c r="FE22" s="464"/>
    </row>
    <row r="23" spans="1:161" ht="24" customHeight="1">
      <c r="A23" s="301" t="s">
        <v>137</v>
      </c>
      <c r="B23" s="301"/>
      <c r="C23" s="301"/>
      <c r="D23" s="301"/>
      <c r="E23" s="301"/>
      <c r="F23" s="301"/>
      <c r="G23" s="301"/>
      <c r="H23" s="454"/>
      <c r="I23" s="468" t="s">
        <v>114</v>
      </c>
      <c r="J23" s="469"/>
      <c r="K23" s="469"/>
      <c r="L23" s="469"/>
      <c r="M23" s="469"/>
      <c r="N23" s="469"/>
      <c r="O23" s="469"/>
      <c r="P23" s="469"/>
      <c r="Q23" s="469"/>
      <c r="R23" s="469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69"/>
      <c r="AV23" s="469"/>
      <c r="AW23" s="469"/>
      <c r="AX23" s="469"/>
      <c r="AY23" s="469"/>
      <c r="AZ23" s="469"/>
      <c r="BA23" s="469"/>
      <c r="BB23" s="469"/>
      <c r="BC23" s="469"/>
      <c r="BD23" s="469"/>
      <c r="BE23" s="469"/>
      <c r="BF23" s="469"/>
      <c r="BG23" s="469"/>
      <c r="BH23" s="469"/>
      <c r="BI23" s="469"/>
      <c r="BJ23" s="469"/>
      <c r="BK23" s="469"/>
      <c r="BL23" s="469"/>
      <c r="BM23" s="469"/>
      <c r="BN23" s="469"/>
      <c r="BO23" s="469"/>
      <c r="BP23" s="469"/>
      <c r="BQ23" s="469"/>
      <c r="BR23" s="469"/>
      <c r="BS23" s="469"/>
      <c r="BT23" s="469"/>
      <c r="BU23" s="469"/>
      <c r="BV23" s="469"/>
      <c r="BW23" s="469"/>
      <c r="BX23" s="469"/>
      <c r="BY23" s="469"/>
      <c r="BZ23" s="469"/>
      <c r="CA23" s="469"/>
      <c r="CB23" s="469"/>
      <c r="CC23" s="469"/>
      <c r="CD23" s="469"/>
      <c r="CE23" s="469"/>
      <c r="CF23" s="469"/>
      <c r="CG23" s="469"/>
      <c r="CH23" s="469"/>
      <c r="CI23" s="469"/>
      <c r="CJ23" s="469"/>
      <c r="CK23" s="469"/>
      <c r="CL23" s="469"/>
      <c r="CM23" s="469"/>
      <c r="CN23" s="340" t="s">
        <v>138</v>
      </c>
      <c r="CO23" s="341"/>
      <c r="CP23" s="341"/>
      <c r="CQ23" s="341"/>
      <c r="CR23" s="341"/>
      <c r="CS23" s="341"/>
      <c r="CT23" s="341"/>
      <c r="CU23" s="478"/>
      <c r="CV23" s="477" t="s">
        <v>43</v>
      </c>
      <c r="CW23" s="341"/>
      <c r="CX23" s="341"/>
      <c r="CY23" s="341"/>
      <c r="CZ23" s="341"/>
      <c r="DA23" s="341"/>
      <c r="DB23" s="341"/>
      <c r="DC23" s="341"/>
      <c r="DD23" s="341"/>
      <c r="DE23" s="478"/>
      <c r="DF23" s="473">
        <f ca="1">стр.1_4!DL198</f>
        <v>2553354.9699999997</v>
      </c>
      <c r="DG23" s="474"/>
      <c r="DH23" s="474"/>
      <c r="DI23" s="474"/>
      <c r="DJ23" s="474"/>
      <c r="DK23" s="474"/>
      <c r="DL23" s="474"/>
      <c r="DM23" s="474"/>
      <c r="DN23" s="474"/>
      <c r="DO23" s="474"/>
      <c r="DP23" s="474"/>
      <c r="DQ23" s="474"/>
      <c r="DR23" s="475"/>
      <c r="DS23" s="473">
        <f>DS22</f>
        <v>1211350</v>
      </c>
      <c r="DT23" s="474"/>
      <c r="DU23" s="474"/>
      <c r="DV23" s="474"/>
      <c r="DW23" s="474"/>
      <c r="DX23" s="474"/>
      <c r="DY23" s="474"/>
      <c r="DZ23" s="474"/>
      <c r="EA23" s="474"/>
      <c r="EB23" s="474"/>
      <c r="EC23" s="474"/>
      <c r="ED23" s="474"/>
      <c r="EE23" s="475"/>
      <c r="EF23" s="473">
        <f>EF22</f>
        <v>1211350</v>
      </c>
      <c r="EG23" s="474"/>
      <c r="EH23" s="474"/>
      <c r="EI23" s="474"/>
      <c r="EJ23" s="474"/>
      <c r="EK23" s="474"/>
      <c r="EL23" s="474"/>
      <c r="EM23" s="474"/>
      <c r="EN23" s="474"/>
      <c r="EO23" s="474"/>
      <c r="EP23" s="474"/>
      <c r="EQ23" s="474"/>
      <c r="ER23" s="475"/>
      <c r="ES23" s="317"/>
      <c r="ET23" s="318"/>
      <c r="EU23" s="318"/>
      <c r="EV23" s="318"/>
      <c r="EW23" s="318"/>
      <c r="EX23" s="318"/>
      <c r="EY23" s="318"/>
      <c r="EZ23" s="318"/>
      <c r="FA23" s="318"/>
      <c r="FB23" s="318"/>
      <c r="FC23" s="318"/>
      <c r="FD23" s="318"/>
      <c r="FE23" s="319"/>
    </row>
    <row r="24" spans="1:161">
      <c r="A24" s="301" t="s">
        <v>139</v>
      </c>
      <c r="B24" s="301"/>
      <c r="C24" s="301"/>
      <c r="D24" s="301"/>
      <c r="E24" s="301"/>
      <c r="F24" s="301"/>
      <c r="G24" s="301"/>
      <c r="H24" s="454"/>
      <c r="I24" s="468" t="s">
        <v>140</v>
      </c>
      <c r="J24" s="469"/>
      <c r="K24" s="469"/>
      <c r="L24" s="469"/>
      <c r="M24" s="469"/>
      <c r="N24" s="469"/>
      <c r="O24" s="469"/>
      <c r="P24" s="469"/>
      <c r="Q24" s="469"/>
      <c r="R24" s="469"/>
      <c r="S24" s="469"/>
      <c r="T24" s="469"/>
      <c r="U24" s="469"/>
      <c r="V24" s="469"/>
      <c r="W24" s="469"/>
      <c r="X24" s="469"/>
      <c r="Y24" s="469"/>
      <c r="Z24" s="469"/>
      <c r="AA24" s="469"/>
      <c r="AB24" s="469"/>
      <c r="AC24" s="469"/>
      <c r="AD24" s="469"/>
      <c r="AE24" s="469"/>
      <c r="AF24" s="469"/>
      <c r="AG24" s="469"/>
      <c r="AH24" s="469"/>
      <c r="AI24" s="469"/>
      <c r="AJ24" s="469"/>
      <c r="AK24" s="469"/>
      <c r="AL24" s="469"/>
      <c r="AM24" s="469"/>
      <c r="AN24" s="469"/>
      <c r="AO24" s="469"/>
      <c r="AP24" s="469"/>
      <c r="AQ24" s="469"/>
      <c r="AR24" s="469"/>
      <c r="AS24" s="469"/>
      <c r="AT24" s="469"/>
      <c r="AU24" s="469"/>
      <c r="AV24" s="469"/>
      <c r="AW24" s="469"/>
      <c r="AX24" s="469"/>
      <c r="AY24" s="469"/>
      <c r="AZ24" s="469"/>
      <c r="BA24" s="469"/>
      <c r="BB24" s="469"/>
      <c r="BC24" s="469"/>
      <c r="BD24" s="469"/>
      <c r="BE24" s="469"/>
      <c r="BF24" s="469"/>
      <c r="BG24" s="469"/>
      <c r="BH24" s="469"/>
      <c r="BI24" s="469"/>
      <c r="BJ24" s="469"/>
      <c r="BK24" s="469"/>
      <c r="BL24" s="469"/>
      <c r="BM24" s="469"/>
      <c r="BN24" s="469"/>
      <c r="BO24" s="469"/>
      <c r="BP24" s="469"/>
      <c r="BQ24" s="469"/>
      <c r="BR24" s="469"/>
      <c r="BS24" s="469"/>
      <c r="BT24" s="469"/>
      <c r="BU24" s="469"/>
      <c r="BV24" s="469"/>
      <c r="BW24" s="469"/>
      <c r="BX24" s="469"/>
      <c r="BY24" s="469"/>
      <c r="BZ24" s="469"/>
      <c r="CA24" s="469"/>
      <c r="CB24" s="469"/>
      <c r="CC24" s="469"/>
      <c r="CD24" s="469"/>
      <c r="CE24" s="469"/>
      <c r="CF24" s="469"/>
      <c r="CG24" s="469"/>
      <c r="CH24" s="469"/>
      <c r="CI24" s="469"/>
      <c r="CJ24" s="469"/>
      <c r="CK24" s="469"/>
      <c r="CL24" s="469"/>
      <c r="CM24" s="469"/>
      <c r="CN24" s="300" t="s">
        <v>141</v>
      </c>
      <c r="CO24" s="301"/>
      <c r="CP24" s="301"/>
      <c r="CQ24" s="301"/>
      <c r="CR24" s="301"/>
      <c r="CS24" s="301"/>
      <c r="CT24" s="301"/>
      <c r="CU24" s="454"/>
      <c r="CV24" s="457" t="s">
        <v>43</v>
      </c>
      <c r="CW24" s="301"/>
      <c r="CX24" s="301"/>
      <c r="CY24" s="301"/>
      <c r="CZ24" s="301"/>
      <c r="DA24" s="301"/>
      <c r="DB24" s="301"/>
      <c r="DC24" s="301"/>
      <c r="DD24" s="301"/>
      <c r="DE24" s="454"/>
      <c r="DF24" s="297"/>
      <c r="DG24" s="298"/>
      <c r="DH24" s="298"/>
      <c r="DI24" s="298"/>
      <c r="DJ24" s="298"/>
      <c r="DK24" s="298"/>
      <c r="DL24" s="298"/>
      <c r="DM24" s="298"/>
      <c r="DN24" s="298"/>
      <c r="DO24" s="298"/>
      <c r="DP24" s="298"/>
      <c r="DQ24" s="298"/>
      <c r="DR24" s="415"/>
      <c r="DS24" s="297"/>
      <c r="DT24" s="298"/>
      <c r="DU24" s="298"/>
      <c r="DV24" s="298"/>
      <c r="DW24" s="298"/>
      <c r="DX24" s="298"/>
      <c r="DY24" s="298"/>
      <c r="DZ24" s="298"/>
      <c r="EA24" s="298"/>
      <c r="EB24" s="298"/>
      <c r="EC24" s="298"/>
      <c r="ED24" s="298"/>
      <c r="EE24" s="415"/>
      <c r="EF24" s="297"/>
      <c r="EG24" s="298"/>
      <c r="EH24" s="298"/>
      <c r="EI24" s="298"/>
      <c r="EJ24" s="298"/>
      <c r="EK24" s="298"/>
      <c r="EL24" s="298"/>
      <c r="EM24" s="298"/>
      <c r="EN24" s="298"/>
      <c r="EO24" s="298"/>
      <c r="EP24" s="298"/>
      <c r="EQ24" s="298"/>
      <c r="ER24" s="415"/>
      <c r="ES24" s="297"/>
      <c r="ET24" s="298"/>
      <c r="EU24" s="298"/>
      <c r="EV24" s="298"/>
      <c r="EW24" s="298"/>
      <c r="EX24" s="298"/>
      <c r="EY24" s="298"/>
      <c r="EZ24" s="298"/>
      <c r="FA24" s="298"/>
      <c r="FB24" s="298"/>
      <c r="FC24" s="298"/>
      <c r="FD24" s="298"/>
      <c r="FE24" s="299"/>
    </row>
    <row r="25" spans="1:161" ht="24" customHeight="1">
      <c r="A25" s="301" t="s">
        <v>17</v>
      </c>
      <c r="B25" s="301"/>
      <c r="C25" s="301"/>
      <c r="D25" s="301"/>
      <c r="E25" s="301"/>
      <c r="F25" s="301"/>
      <c r="G25" s="301"/>
      <c r="H25" s="454"/>
      <c r="I25" s="431" t="s">
        <v>655</v>
      </c>
      <c r="J25" s="432"/>
      <c r="K25" s="432"/>
      <c r="L25" s="432"/>
      <c r="M25" s="432"/>
      <c r="N25" s="432"/>
      <c r="O25" s="432"/>
      <c r="P25" s="432"/>
      <c r="Q25" s="432"/>
      <c r="R25" s="432"/>
      <c r="S25" s="432"/>
      <c r="T25" s="432"/>
      <c r="U25" s="432"/>
      <c r="V25" s="432"/>
      <c r="W25" s="432"/>
      <c r="X25" s="432"/>
      <c r="Y25" s="432"/>
      <c r="Z25" s="432"/>
      <c r="AA25" s="432"/>
      <c r="AB25" s="432"/>
      <c r="AC25" s="432"/>
      <c r="AD25" s="432"/>
      <c r="AE25" s="432"/>
      <c r="AF25" s="432"/>
      <c r="AG25" s="432"/>
      <c r="AH25" s="432"/>
      <c r="AI25" s="432"/>
      <c r="AJ25" s="432"/>
      <c r="AK25" s="432"/>
      <c r="AL25" s="432"/>
      <c r="AM25" s="432"/>
      <c r="AN25" s="432"/>
      <c r="AO25" s="432"/>
      <c r="AP25" s="432"/>
      <c r="AQ25" s="432"/>
      <c r="AR25" s="432"/>
      <c r="AS25" s="432"/>
      <c r="AT25" s="432"/>
      <c r="AU25" s="432"/>
      <c r="AV25" s="432"/>
      <c r="AW25" s="432"/>
      <c r="AX25" s="432"/>
      <c r="AY25" s="432"/>
      <c r="AZ25" s="432"/>
      <c r="BA25" s="432"/>
      <c r="BB25" s="432"/>
      <c r="BC25" s="432"/>
      <c r="BD25" s="432"/>
      <c r="BE25" s="432"/>
      <c r="BF25" s="432"/>
      <c r="BG25" s="432"/>
      <c r="BH25" s="432"/>
      <c r="BI25" s="432"/>
      <c r="BJ25" s="432"/>
      <c r="BK25" s="432"/>
      <c r="BL25" s="432"/>
      <c r="BM25" s="432"/>
      <c r="BN25" s="432"/>
      <c r="BO25" s="432"/>
      <c r="BP25" s="432"/>
      <c r="BQ25" s="432"/>
      <c r="BR25" s="432"/>
      <c r="BS25" s="432"/>
      <c r="BT25" s="432"/>
      <c r="BU25" s="432"/>
      <c r="BV25" s="432"/>
      <c r="BW25" s="432"/>
      <c r="BX25" s="432"/>
      <c r="BY25" s="432"/>
      <c r="BZ25" s="432"/>
      <c r="CA25" s="432"/>
      <c r="CB25" s="432"/>
      <c r="CC25" s="432"/>
      <c r="CD25" s="432"/>
      <c r="CE25" s="432"/>
      <c r="CF25" s="432"/>
      <c r="CG25" s="432"/>
      <c r="CH25" s="432"/>
      <c r="CI25" s="432"/>
      <c r="CJ25" s="432"/>
      <c r="CK25" s="432"/>
      <c r="CL25" s="432"/>
      <c r="CM25" s="432"/>
      <c r="CN25" s="300" t="s">
        <v>142</v>
      </c>
      <c r="CO25" s="301"/>
      <c r="CP25" s="301"/>
      <c r="CQ25" s="301"/>
      <c r="CR25" s="301"/>
      <c r="CS25" s="301"/>
      <c r="CT25" s="301"/>
      <c r="CU25" s="454"/>
      <c r="CV25" s="457" t="s">
        <v>43</v>
      </c>
      <c r="CW25" s="301"/>
      <c r="CX25" s="301"/>
      <c r="CY25" s="301"/>
      <c r="CZ25" s="301"/>
      <c r="DA25" s="301"/>
      <c r="DB25" s="301"/>
      <c r="DC25" s="301"/>
      <c r="DD25" s="301"/>
      <c r="DE25" s="454"/>
      <c r="DF25" s="458">
        <f>DF11</f>
        <v>19479527.390000001</v>
      </c>
      <c r="DG25" s="298"/>
      <c r="DH25" s="298"/>
      <c r="DI25" s="298"/>
      <c r="DJ25" s="298"/>
      <c r="DK25" s="298"/>
      <c r="DL25" s="298"/>
      <c r="DM25" s="298"/>
      <c r="DN25" s="298"/>
      <c r="DO25" s="298"/>
      <c r="DP25" s="298"/>
      <c r="DQ25" s="298"/>
      <c r="DR25" s="415"/>
      <c r="DS25" s="458">
        <f>DS7</f>
        <v>5212363.7200000007</v>
      </c>
      <c r="DT25" s="298"/>
      <c r="DU25" s="298"/>
      <c r="DV25" s="298"/>
      <c r="DW25" s="298"/>
      <c r="DX25" s="298"/>
      <c r="DY25" s="298"/>
      <c r="DZ25" s="298"/>
      <c r="EA25" s="298"/>
      <c r="EB25" s="298"/>
      <c r="EC25" s="298"/>
      <c r="ED25" s="298"/>
      <c r="EE25" s="415"/>
      <c r="EF25" s="458">
        <f>EF7</f>
        <v>5880122.3200000003</v>
      </c>
      <c r="EG25" s="298"/>
      <c r="EH25" s="298"/>
      <c r="EI25" s="298"/>
      <c r="EJ25" s="298"/>
      <c r="EK25" s="298"/>
      <c r="EL25" s="298"/>
      <c r="EM25" s="298"/>
      <c r="EN25" s="298"/>
      <c r="EO25" s="298"/>
      <c r="EP25" s="298"/>
      <c r="EQ25" s="298"/>
      <c r="ER25" s="415"/>
      <c r="ES25" s="297"/>
      <c r="ET25" s="298"/>
      <c r="EU25" s="298"/>
      <c r="EV25" s="298"/>
      <c r="EW25" s="298"/>
      <c r="EX25" s="298"/>
      <c r="EY25" s="298"/>
      <c r="EZ25" s="298"/>
      <c r="FA25" s="298"/>
      <c r="FB25" s="298"/>
      <c r="FC25" s="298"/>
      <c r="FD25" s="298"/>
      <c r="FE25" s="299"/>
    </row>
    <row r="26" spans="1:161">
      <c r="A26" s="440"/>
      <c r="B26" s="440"/>
      <c r="C26" s="440"/>
      <c r="D26" s="440"/>
      <c r="E26" s="440"/>
      <c r="F26" s="440"/>
      <c r="G26" s="440"/>
      <c r="H26" s="441"/>
      <c r="I26" s="446" t="s">
        <v>143</v>
      </c>
      <c r="J26" s="447"/>
      <c r="K26" s="447"/>
      <c r="L26" s="447"/>
      <c r="M26" s="447"/>
      <c r="N26" s="447"/>
      <c r="O26" s="447"/>
      <c r="P26" s="447"/>
      <c r="Q26" s="447"/>
      <c r="R26" s="447"/>
      <c r="S26" s="447"/>
      <c r="T26" s="447"/>
      <c r="U26" s="447"/>
      <c r="V26" s="447"/>
      <c r="W26" s="447"/>
      <c r="X26" s="447"/>
      <c r="Y26" s="447"/>
      <c r="Z26" s="447"/>
      <c r="AA26" s="447"/>
      <c r="AB26" s="447"/>
      <c r="AC26" s="447"/>
      <c r="AD26" s="447"/>
      <c r="AE26" s="447"/>
      <c r="AF26" s="447"/>
      <c r="AG26" s="447"/>
      <c r="AH26" s="447"/>
      <c r="AI26" s="447"/>
      <c r="AJ26" s="447"/>
      <c r="AK26" s="447"/>
      <c r="AL26" s="447"/>
      <c r="AM26" s="447"/>
      <c r="AN26" s="447"/>
      <c r="AO26" s="447"/>
      <c r="AP26" s="447"/>
      <c r="AQ26" s="447"/>
      <c r="AR26" s="447"/>
      <c r="AS26" s="447"/>
      <c r="AT26" s="447"/>
      <c r="AU26" s="447"/>
      <c r="AV26" s="447"/>
      <c r="AW26" s="447"/>
      <c r="AX26" s="447"/>
      <c r="AY26" s="447"/>
      <c r="AZ26" s="447"/>
      <c r="BA26" s="447"/>
      <c r="BB26" s="447"/>
      <c r="BC26" s="447"/>
      <c r="BD26" s="447"/>
      <c r="BE26" s="447"/>
      <c r="BF26" s="447"/>
      <c r="BG26" s="447"/>
      <c r="BH26" s="447"/>
      <c r="BI26" s="447"/>
      <c r="BJ26" s="447"/>
      <c r="BK26" s="447"/>
      <c r="BL26" s="447"/>
      <c r="BM26" s="447"/>
      <c r="BN26" s="447"/>
      <c r="BO26" s="447"/>
      <c r="BP26" s="447"/>
      <c r="BQ26" s="447"/>
      <c r="BR26" s="447"/>
      <c r="BS26" s="447"/>
      <c r="BT26" s="447"/>
      <c r="BU26" s="447"/>
      <c r="BV26" s="447"/>
      <c r="BW26" s="447"/>
      <c r="BX26" s="447"/>
      <c r="BY26" s="447"/>
      <c r="BZ26" s="447"/>
      <c r="CA26" s="447"/>
      <c r="CB26" s="447"/>
      <c r="CC26" s="447"/>
      <c r="CD26" s="447"/>
      <c r="CE26" s="447"/>
      <c r="CF26" s="447"/>
      <c r="CG26" s="447"/>
      <c r="CH26" s="447"/>
      <c r="CI26" s="447"/>
      <c r="CJ26" s="447"/>
      <c r="CK26" s="447"/>
      <c r="CL26" s="447"/>
      <c r="CM26" s="448"/>
      <c r="CN26" s="439" t="s">
        <v>144</v>
      </c>
      <c r="CO26" s="440"/>
      <c r="CP26" s="440"/>
      <c r="CQ26" s="440"/>
      <c r="CR26" s="440"/>
      <c r="CS26" s="440"/>
      <c r="CT26" s="440"/>
      <c r="CU26" s="441"/>
      <c r="CV26" s="455"/>
      <c r="CW26" s="440"/>
      <c r="CX26" s="440"/>
      <c r="CY26" s="440"/>
      <c r="CZ26" s="440"/>
      <c r="DA26" s="440"/>
      <c r="DB26" s="440"/>
      <c r="DC26" s="440"/>
      <c r="DD26" s="440"/>
      <c r="DE26" s="441"/>
      <c r="DF26" s="433"/>
      <c r="DG26" s="434"/>
      <c r="DH26" s="434"/>
      <c r="DI26" s="434"/>
      <c r="DJ26" s="434"/>
      <c r="DK26" s="434"/>
      <c r="DL26" s="434"/>
      <c r="DM26" s="434"/>
      <c r="DN26" s="434"/>
      <c r="DO26" s="434"/>
      <c r="DP26" s="434"/>
      <c r="DQ26" s="434"/>
      <c r="DR26" s="435"/>
      <c r="DS26" s="433"/>
      <c r="DT26" s="434"/>
      <c r="DU26" s="434"/>
      <c r="DV26" s="434"/>
      <c r="DW26" s="434"/>
      <c r="DX26" s="434"/>
      <c r="DY26" s="434"/>
      <c r="DZ26" s="434"/>
      <c r="EA26" s="434"/>
      <c r="EB26" s="434"/>
      <c r="EC26" s="434"/>
      <c r="ED26" s="434"/>
      <c r="EE26" s="435"/>
      <c r="EF26" s="433"/>
      <c r="EG26" s="434"/>
      <c r="EH26" s="434"/>
      <c r="EI26" s="434"/>
      <c r="EJ26" s="434"/>
      <c r="EK26" s="434"/>
      <c r="EL26" s="434"/>
      <c r="EM26" s="434"/>
      <c r="EN26" s="434"/>
      <c r="EO26" s="434"/>
      <c r="EP26" s="434"/>
      <c r="EQ26" s="434"/>
      <c r="ER26" s="435"/>
      <c r="ES26" s="433"/>
      <c r="ET26" s="434"/>
      <c r="EU26" s="434"/>
      <c r="EV26" s="434"/>
      <c r="EW26" s="434"/>
      <c r="EX26" s="434"/>
      <c r="EY26" s="434"/>
      <c r="EZ26" s="434"/>
      <c r="FA26" s="434"/>
      <c r="FB26" s="434"/>
      <c r="FC26" s="434"/>
      <c r="FD26" s="434"/>
      <c r="FE26" s="465"/>
    </row>
    <row r="27" spans="1:161">
      <c r="A27" s="348"/>
      <c r="B27" s="348"/>
      <c r="C27" s="348"/>
      <c r="D27" s="348"/>
      <c r="E27" s="348"/>
      <c r="F27" s="348"/>
      <c r="G27" s="348"/>
      <c r="H27" s="443"/>
      <c r="I27" s="444"/>
      <c r="J27" s="445"/>
      <c r="K27" s="445"/>
      <c r="L27" s="445"/>
      <c r="M27" s="445"/>
      <c r="N27" s="445"/>
      <c r="O27" s="445"/>
      <c r="P27" s="445"/>
      <c r="Q27" s="445"/>
      <c r="R27" s="445"/>
      <c r="S27" s="445"/>
      <c r="T27" s="445"/>
      <c r="U27" s="445"/>
      <c r="V27" s="445"/>
      <c r="W27" s="445"/>
      <c r="X27" s="445"/>
      <c r="Y27" s="445"/>
      <c r="Z27" s="445"/>
      <c r="AA27" s="445"/>
      <c r="AB27" s="445"/>
      <c r="AC27" s="445"/>
      <c r="AD27" s="445"/>
      <c r="AE27" s="445"/>
      <c r="AF27" s="445"/>
      <c r="AG27" s="445"/>
      <c r="AH27" s="445"/>
      <c r="AI27" s="445"/>
      <c r="AJ27" s="445"/>
      <c r="AK27" s="445"/>
      <c r="AL27" s="445"/>
      <c r="AM27" s="445"/>
      <c r="AN27" s="445"/>
      <c r="AO27" s="445"/>
      <c r="AP27" s="445"/>
      <c r="AQ27" s="445"/>
      <c r="AR27" s="445"/>
      <c r="AS27" s="445"/>
      <c r="AT27" s="445"/>
      <c r="AU27" s="445"/>
      <c r="AV27" s="445"/>
      <c r="AW27" s="445"/>
      <c r="AX27" s="445"/>
      <c r="AY27" s="445"/>
      <c r="AZ27" s="445"/>
      <c r="BA27" s="445"/>
      <c r="BB27" s="445"/>
      <c r="BC27" s="445"/>
      <c r="BD27" s="445"/>
      <c r="BE27" s="445"/>
      <c r="BF27" s="445"/>
      <c r="BG27" s="445"/>
      <c r="BH27" s="445"/>
      <c r="BI27" s="445"/>
      <c r="BJ27" s="445"/>
      <c r="BK27" s="445"/>
      <c r="BL27" s="445"/>
      <c r="BM27" s="445"/>
      <c r="BN27" s="445"/>
      <c r="BO27" s="445"/>
      <c r="BP27" s="445"/>
      <c r="BQ27" s="445"/>
      <c r="BR27" s="445"/>
      <c r="BS27" s="445"/>
      <c r="BT27" s="445"/>
      <c r="BU27" s="445"/>
      <c r="BV27" s="445"/>
      <c r="BW27" s="445"/>
      <c r="BX27" s="445"/>
      <c r="BY27" s="445"/>
      <c r="BZ27" s="445"/>
      <c r="CA27" s="445"/>
      <c r="CB27" s="445"/>
      <c r="CC27" s="445"/>
      <c r="CD27" s="445"/>
      <c r="CE27" s="445"/>
      <c r="CF27" s="445"/>
      <c r="CG27" s="445"/>
      <c r="CH27" s="445"/>
      <c r="CI27" s="445"/>
      <c r="CJ27" s="445"/>
      <c r="CK27" s="445"/>
      <c r="CL27" s="445"/>
      <c r="CM27" s="445"/>
      <c r="CN27" s="442"/>
      <c r="CO27" s="348"/>
      <c r="CP27" s="348"/>
      <c r="CQ27" s="348"/>
      <c r="CR27" s="348"/>
      <c r="CS27" s="348"/>
      <c r="CT27" s="348"/>
      <c r="CU27" s="443"/>
      <c r="CV27" s="456"/>
      <c r="CW27" s="348"/>
      <c r="CX27" s="348"/>
      <c r="CY27" s="348"/>
      <c r="CZ27" s="348"/>
      <c r="DA27" s="348"/>
      <c r="DB27" s="348"/>
      <c r="DC27" s="348"/>
      <c r="DD27" s="348"/>
      <c r="DE27" s="443"/>
      <c r="DF27" s="452"/>
      <c r="DG27" s="428"/>
      <c r="DH27" s="428"/>
      <c r="DI27" s="428"/>
      <c r="DJ27" s="428"/>
      <c r="DK27" s="428"/>
      <c r="DL27" s="428"/>
      <c r="DM27" s="428"/>
      <c r="DN27" s="428"/>
      <c r="DO27" s="428"/>
      <c r="DP27" s="428"/>
      <c r="DQ27" s="428"/>
      <c r="DR27" s="453"/>
      <c r="DS27" s="452"/>
      <c r="DT27" s="428"/>
      <c r="DU27" s="428"/>
      <c r="DV27" s="428"/>
      <c r="DW27" s="428"/>
      <c r="DX27" s="428"/>
      <c r="DY27" s="428"/>
      <c r="DZ27" s="428"/>
      <c r="EA27" s="428"/>
      <c r="EB27" s="428"/>
      <c r="EC27" s="428"/>
      <c r="ED27" s="428"/>
      <c r="EE27" s="453"/>
      <c r="EF27" s="452"/>
      <c r="EG27" s="428"/>
      <c r="EH27" s="428"/>
      <c r="EI27" s="428"/>
      <c r="EJ27" s="428"/>
      <c r="EK27" s="428"/>
      <c r="EL27" s="428"/>
      <c r="EM27" s="428"/>
      <c r="EN27" s="428"/>
      <c r="EO27" s="428"/>
      <c r="EP27" s="428"/>
      <c r="EQ27" s="428"/>
      <c r="ER27" s="453"/>
      <c r="ES27" s="452"/>
      <c r="ET27" s="428"/>
      <c r="EU27" s="428"/>
      <c r="EV27" s="428"/>
      <c r="EW27" s="428"/>
      <c r="EX27" s="428"/>
      <c r="EY27" s="428"/>
      <c r="EZ27" s="428"/>
      <c r="FA27" s="428"/>
      <c r="FB27" s="428"/>
      <c r="FC27" s="428"/>
      <c r="FD27" s="428"/>
      <c r="FE27" s="466"/>
    </row>
    <row r="28" spans="1:161" ht="24" customHeight="1">
      <c r="A28" s="301" t="s">
        <v>18</v>
      </c>
      <c r="B28" s="301"/>
      <c r="C28" s="301"/>
      <c r="D28" s="301"/>
      <c r="E28" s="301"/>
      <c r="F28" s="301"/>
      <c r="G28" s="301"/>
      <c r="H28" s="454"/>
      <c r="I28" s="431" t="s">
        <v>145</v>
      </c>
      <c r="J28" s="432"/>
      <c r="K28" s="432"/>
      <c r="L28" s="432"/>
      <c r="M28" s="432"/>
      <c r="N28" s="432"/>
      <c r="O28" s="432"/>
      <c r="P28" s="432"/>
      <c r="Q28" s="432"/>
      <c r="R28" s="432"/>
      <c r="S28" s="432"/>
      <c r="T28" s="432"/>
      <c r="U28" s="432"/>
      <c r="V28" s="432"/>
      <c r="W28" s="432"/>
      <c r="X28" s="432"/>
      <c r="Y28" s="432"/>
      <c r="Z28" s="432"/>
      <c r="AA28" s="432"/>
      <c r="AB28" s="432"/>
      <c r="AC28" s="432"/>
      <c r="AD28" s="432"/>
      <c r="AE28" s="432"/>
      <c r="AF28" s="432"/>
      <c r="AG28" s="432"/>
      <c r="AH28" s="432"/>
      <c r="AI28" s="432"/>
      <c r="AJ28" s="432"/>
      <c r="AK28" s="432"/>
      <c r="AL28" s="432"/>
      <c r="AM28" s="432"/>
      <c r="AN28" s="432"/>
      <c r="AO28" s="432"/>
      <c r="AP28" s="432"/>
      <c r="AQ28" s="432"/>
      <c r="AR28" s="432"/>
      <c r="AS28" s="432"/>
      <c r="AT28" s="432"/>
      <c r="AU28" s="432"/>
      <c r="AV28" s="432"/>
      <c r="AW28" s="432"/>
      <c r="AX28" s="432"/>
      <c r="AY28" s="432"/>
      <c r="AZ28" s="432"/>
      <c r="BA28" s="432"/>
      <c r="BB28" s="432"/>
      <c r="BC28" s="432"/>
      <c r="BD28" s="432"/>
      <c r="BE28" s="432"/>
      <c r="BF28" s="432"/>
      <c r="BG28" s="432"/>
      <c r="BH28" s="432"/>
      <c r="BI28" s="432"/>
      <c r="BJ28" s="432"/>
      <c r="BK28" s="432"/>
      <c r="BL28" s="432"/>
      <c r="BM28" s="432"/>
      <c r="BN28" s="432"/>
      <c r="BO28" s="432"/>
      <c r="BP28" s="432"/>
      <c r="BQ28" s="432"/>
      <c r="BR28" s="432"/>
      <c r="BS28" s="432"/>
      <c r="BT28" s="432"/>
      <c r="BU28" s="432"/>
      <c r="BV28" s="432"/>
      <c r="BW28" s="432"/>
      <c r="BX28" s="432"/>
      <c r="BY28" s="432"/>
      <c r="BZ28" s="432"/>
      <c r="CA28" s="432"/>
      <c r="CB28" s="432"/>
      <c r="CC28" s="432"/>
      <c r="CD28" s="432"/>
      <c r="CE28" s="432"/>
      <c r="CF28" s="432"/>
      <c r="CG28" s="432"/>
      <c r="CH28" s="432"/>
      <c r="CI28" s="432"/>
      <c r="CJ28" s="432"/>
      <c r="CK28" s="432"/>
      <c r="CL28" s="432"/>
      <c r="CM28" s="432"/>
      <c r="CN28" s="300" t="s">
        <v>146</v>
      </c>
      <c r="CO28" s="301"/>
      <c r="CP28" s="301"/>
      <c r="CQ28" s="301"/>
      <c r="CR28" s="301"/>
      <c r="CS28" s="301"/>
      <c r="CT28" s="301"/>
      <c r="CU28" s="454"/>
      <c r="CV28" s="457" t="s">
        <v>43</v>
      </c>
      <c r="CW28" s="301"/>
      <c r="CX28" s="301"/>
      <c r="CY28" s="301"/>
      <c r="CZ28" s="301"/>
      <c r="DA28" s="301"/>
      <c r="DB28" s="301"/>
      <c r="DC28" s="301"/>
      <c r="DD28" s="301"/>
      <c r="DE28" s="454"/>
      <c r="DF28" s="297"/>
      <c r="DG28" s="298"/>
      <c r="DH28" s="298"/>
      <c r="DI28" s="298"/>
      <c r="DJ28" s="298"/>
      <c r="DK28" s="298"/>
      <c r="DL28" s="298"/>
      <c r="DM28" s="298"/>
      <c r="DN28" s="298"/>
      <c r="DO28" s="298"/>
      <c r="DP28" s="298"/>
      <c r="DQ28" s="298"/>
      <c r="DR28" s="415"/>
      <c r="DS28" s="297"/>
      <c r="DT28" s="298"/>
      <c r="DU28" s="298"/>
      <c r="DV28" s="298"/>
      <c r="DW28" s="298"/>
      <c r="DX28" s="298"/>
      <c r="DY28" s="298"/>
      <c r="DZ28" s="298"/>
      <c r="EA28" s="298"/>
      <c r="EB28" s="298"/>
      <c r="EC28" s="298"/>
      <c r="ED28" s="298"/>
      <c r="EE28" s="415"/>
      <c r="EF28" s="297"/>
      <c r="EG28" s="298"/>
      <c r="EH28" s="298"/>
      <c r="EI28" s="298"/>
      <c r="EJ28" s="298"/>
      <c r="EK28" s="298"/>
      <c r="EL28" s="298"/>
      <c r="EM28" s="298"/>
      <c r="EN28" s="298"/>
      <c r="EO28" s="298"/>
      <c r="EP28" s="298"/>
      <c r="EQ28" s="298"/>
      <c r="ER28" s="415"/>
      <c r="ES28" s="297"/>
      <c r="ET28" s="298"/>
      <c r="EU28" s="298"/>
      <c r="EV28" s="298"/>
      <c r="EW28" s="298"/>
      <c r="EX28" s="298"/>
      <c r="EY28" s="298"/>
      <c r="EZ28" s="298"/>
      <c r="FA28" s="298"/>
      <c r="FB28" s="298"/>
      <c r="FC28" s="298"/>
      <c r="FD28" s="298"/>
      <c r="FE28" s="299"/>
    </row>
    <row r="29" spans="1:161">
      <c r="A29" s="440"/>
      <c r="B29" s="440"/>
      <c r="C29" s="440"/>
      <c r="D29" s="440"/>
      <c r="E29" s="440"/>
      <c r="F29" s="440"/>
      <c r="G29" s="440"/>
      <c r="H29" s="441"/>
      <c r="I29" s="446" t="s">
        <v>143</v>
      </c>
      <c r="J29" s="447"/>
      <c r="K29" s="447"/>
      <c r="L29" s="447"/>
      <c r="M29" s="447"/>
      <c r="N29" s="447"/>
      <c r="O29" s="447"/>
      <c r="P29" s="447"/>
      <c r="Q29" s="447"/>
      <c r="R29" s="447"/>
      <c r="S29" s="447"/>
      <c r="T29" s="447"/>
      <c r="U29" s="447"/>
      <c r="V29" s="447"/>
      <c r="W29" s="447"/>
      <c r="X29" s="447"/>
      <c r="Y29" s="447"/>
      <c r="Z29" s="447"/>
      <c r="AA29" s="447"/>
      <c r="AB29" s="447"/>
      <c r="AC29" s="447"/>
      <c r="AD29" s="447"/>
      <c r="AE29" s="447"/>
      <c r="AF29" s="447"/>
      <c r="AG29" s="447"/>
      <c r="AH29" s="447"/>
      <c r="AI29" s="447"/>
      <c r="AJ29" s="447"/>
      <c r="AK29" s="447"/>
      <c r="AL29" s="447"/>
      <c r="AM29" s="447"/>
      <c r="AN29" s="447"/>
      <c r="AO29" s="447"/>
      <c r="AP29" s="447"/>
      <c r="AQ29" s="447"/>
      <c r="AR29" s="447"/>
      <c r="AS29" s="447"/>
      <c r="AT29" s="447"/>
      <c r="AU29" s="447"/>
      <c r="AV29" s="447"/>
      <c r="AW29" s="447"/>
      <c r="AX29" s="447"/>
      <c r="AY29" s="447"/>
      <c r="AZ29" s="447"/>
      <c r="BA29" s="447"/>
      <c r="BB29" s="447"/>
      <c r="BC29" s="447"/>
      <c r="BD29" s="447"/>
      <c r="BE29" s="447"/>
      <c r="BF29" s="447"/>
      <c r="BG29" s="447"/>
      <c r="BH29" s="447"/>
      <c r="BI29" s="447"/>
      <c r="BJ29" s="447"/>
      <c r="BK29" s="447"/>
      <c r="BL29" s="447"/>
      <c r="BM29" s="447"/>
      <c r="BN29" s="447"/>
      <c r="BO29" s="447"/>
      <c r="BP29" s="447"/>
      <c r="BQ29" s="447"/>
      <c r="BR29" s="447"/>
      <c r="BS29" s="447"/>
      <c r="BT29" s="447"/>
      <c r="BU29" s="447"/>
      <c r="BV29" s="447"/>
      <c r="BW29" s="447"/>
      <c r="BX29" s="447"/>
      <c r="BY29" s="447"/>
      <c r="BZ29" s="447"/>
      <c r="CA29" s="447"/>
      <c r="CB29" s="447"/>
      <c r="CC29" s="447"/>
      <c r="CD29" s="447"/>
      <c r="CE29" s="447"/>
      <c r="CF29" s="447"/>
      <c r="CG29" s="447"/>
      <c r="CH29" s="447"/>
      <c r="CI29" s="447"/>
      <c r="CJ29" s="447"/>
      <c r="CK29" s="447"/>
      <c r="CL29" s="447"/>
      <c r="CM29" s="448"/>
      <c r="CN29" s="439" t="s">
        <v>147</v>
      </c>
      <c r="CO29" s="440"/>
      <c r="CP29" s="440"/>
      <c r="CQ29" s="440"/>
      <c r="CR29" s="440"/>
      <c r="CS29" s="440"/>
      <c r="CT29" s="440"/>
      <c r="CU29" s="441"/>
      <c r="CV29" s="455"/>
      <c r="CW29" s="440"/>
      <c r="CX29" s="440"/>
      <c r="CY29" s="440"/>
      <c r="CZ29" s="440"/>
      <c r="DA29" s="440"/>
      <c r="DB29" s="440"/>
      <c r="DC29" s="440"/>
      <c r="DD29" s="440"/>
      <c r="DE29" s="441"/>
      <c r="DF29" s="433"/>
      <c r="DG29" s="434"/>
      <c r="DH29" s="434"/>
      <c r="DI29" s="434"/>
      <c r="DJ29" s="434"/>
      <c r="DK29" s="434"/>
      <c r="DL29" s="434"/>
      <c r="DM29" s="434"/>
      <c r="DN29" s="434"/>
      <c r="DO29" s="434"/>
      <c r="DP29" s="434"/>
      <c r="DQ29" s="434"/>
      <c r="DR29" s="435"/>
      <c r="DS29" s="433"/>
      <c r="DT29" s="434"/>
      <c r="DU29" s="434"/>
      <c r="DV29" s="434"/>
      <c r="DW29" s="434"/>
      <c r="DX29" s="434"/>
      <c r="DY29" s="434"/>
      <c r="DZ29" s="434"/>
      <c r="EA29" s="434"/>
      <c r="EB29" s="434"/>
      <c r="EC29" s="434"/>
      <c r="ED29" s="434"/>
      <c r="EE29" s="435"/>
      <c r="EF29" s="433"/>
      <c r="EG29" s="434"/>
      <c r="EH29" s="434"/>
      <c r="EI29" s="434"/>
      <c r="EJ29" s="434"/>
      <c r="EK29" s="434"/>
      <c r="EL29" s="434"/>
      <c r="EM29" s="434"/>
      <c r="EN29" s="434"/>
      <c r="EO29" s="434"/>
      <c r="EP29" s="434"/>
      <c r="EQ29" s="434"/>
      <c r="ER29" s="435"/>
      <c r="ES29" s="433"/>
      <c r="ET29" s="434"/>
      <c r="EU29" s="434"/>
      <c r="EV29" s="434"/>
      <c r="EW29" s="434"/>
      <c r="EX29" s="434"/>
      <c r="EY29" s="434"/>
      <c r="EZ29" s="434"/>
      <c r="FA29" s="434"/>
      <c r="FB29" s="434"/>
      <c r="FC29" s="434"/>
      <c r="FD29" s="434"/>
      <c r="FE29" s="465"/>
    </row>
    <row r="30" spans="1:161" ht="12" thickBot="1">
      <c r="A30" s="348"/>
      <c r="B30" s="348"/>
      <c r="C30" s="348"/>
      <c r="D30" s="348"/>
      <c r="E30" s="348"/>
      <c r="F30" s="348"/>
      <c r="G30" s="348"/>
      <c r="H30" s="443"/>
      <c r="I30" s="444"/>
      <c r="J30" s="445"/>
      <c r="K30" s="445"/>
      <c r="L30" s="445"/>
      <c r="M30" s="445"/>
      <c r="N30" s="445"/>
      <c r="O30" s="445"/>
      <c r="P30" s="445"/>
      <c r="Q30" s="445"/>
      <c r="R30" s="445"/>
      <c r="S30" s="445"/>
      <c r="T30" s="445"/>
      <c r="U30" s="445"/>
      <c r="V30" s="445"/>
      <c r="W30" s="445"/>
      <c r="X30" s="445"/>
      <c r="Y30" s="445"/>
      <c r="Z30" s="445"/>
      <c r="AA30" s="445"/>
      <c r="AB30" s="445"/>
      <c r="AC30" s="445"/>
      <c r="AD30" s="445"/>
      <c r="AE30" s="445"/>
      <c r="AF30" s="445"/>
      <c r="AG30" s="445"/>
      <c r="AH30" s="445"/>
      <c r="AI30" s="445"/>
      <c r="AJ30" s="445"/>
      <c r="AK30" s="445"/>
      <c r="AL30" s="445"/>
      <c r="AM30" s="445"/>
      <c r="AN30" s="445"/>
      <c r="AO30" s="445"/>
      <c r="AP30" s="445"/>
      <c r="AQ30" s="445"/>
      <c r="AR30" s="445"/>
      <c r="AS30" s="445"/>
      <c r="AT30" s="445"/>
      <c r="AU30" s="445"/>
      <c r="AV30" s="445"/>
      <c r="AW30" s="445"/>
      <c r="AX30" s="445"/>
      <c r="AY30" s="445"/>
      <c r="AZ30" s="445"/>
      <c r="BA30" s="445"/>
      <c r="BB30" s="445"/>
      <c r="BC30" s="445"/>
      <c r="BD30" s="445"/>
      <c r="BE30" s="445"/>
      <c r="BF30" s="445"/>
      <c r="BG30" s="445"/>
      <c r="BH30" s="445"/>
      <c r="BI30" s="445"/>
      <c r="BJ30" s="445"/>
      <c r="BK30" s="445"/>
      <c r="BL30" s="445"/>
      <c r="BM30" s="445"/>
      <c r="BN30" s="445"/>
      <c r="BO30" s="445"/>
      <c r="BP30" s="445"/>
      <c r="BQ30" s="445"/>
      <c r="BR30" s="445"/>
      <c r="BS30" s="445"/>
      <c r="BT30" s="445"/>
      <c r="BU30" s="445"/>
      <c r="BV30" s="445"/>
      <c r="BW30" s="445"/>
      <c r="BX30" s="445"/>
      <c r="BY30" s="445"/>
      <c r="BZ30" s="445"/>
      <c r="CA30" s="445"/>
      <c r="CB30" s="445"/>
      <c r="CC30" s="445"/>
      <c r="CD30" s="445"/>
      <c r="CE30" s="445"/>
      <c r="CF30" s="445"/>
      <c r="CG30" s="445"/>
      <c r="CH30" s="445"/>
      <c r="CI30" s="445"/>
      <c r="CJ30" s="445"/>
      <c r="CK30" s="445"/>
      <c r="CL30" s="445"/>
      <c r="CM30" s="445"/>
      <c r="CN30" s="449"/>
      <c r="CO30" s="450"/>
      <c r="CP30" s="450"/>
      <c r="CQ30" s="450"/>
      <c r="CR30" s="450"/>
      <c r="CS30" s="450"/>
      <c r="CT30" s="450"/>
      <c r="CU30" s="451"/>
      <c r="CV30" s="470"/>
      <c r="CW30" s="450"/>
      <c r="CX30" s="450"/>
      <c r="CY30" s="450"/>
      <c r="CZ30" s="450"/>
      <c r="DA30" s="450"/>
      <c r="DB30" s="450"/>
      <c r="DC30" s="450"/>
      <c r="DD30" s="450"/>
      <c r="DE30" s="451"/>
      <c r="DF30" s="436"/>
      <c r="DG30" s="437"/>
      <c r="DH30" s="437"/>
      <c r="DI30" s="437"/>
      <c r="DJ30" s="437"/>
      <c r="DK30" s="437"/>
      <c r="DL30" s="437"/>
      <c r="DM30" s="437"/>
      <c r="DN30" s="437"/>
      <c r="DO30" s="437"/>
      <c r="DP30" s="437"/>
      <c r="DQ30" s="437"/>
      <c r="DR30" s="438"/>
      <c r="DS30" s="436"/>
      <c r="DT30" s="437"/>
      <c r="DU30" s="437"/>
      <c r="DV30" s="437"/>
      <c r="DW30" s="437"/>
      <c r="DX30" s="437"/>
      <c r="DY30" s="437"/>
      <c r="DZ30" s="437"/>
      <c r="EA30" s="437"/>
      <c r="EB30" s="437"/>
      <c r="EC30" s="437"/>
      <c r="ED30" s="437"/>
      <c r="EE30" s="438"/>
      <c r="EF30" s="436"/>
      <c r="EG30" s="437"/>
      <c r="EH30" s="437"/>
      <c r="EI30" s="437"/>
      <c r="EJ30" s="437"/>
      <c r="EK30" s="437"/>
      <c r="EL30" s="437"/>
      <c r="EM30" s="437"/>
      <c r="EN30" s="437"/>
      <c r="EO30" s="437"/>
      <c r="EP30" s="437"/>
      <c r="EQ30" s="437"/>
      <c r="ER30" s="438"/>
      <c r="ES30" s="436"/>
      <c r="ET30" s="437"/>
      <c r="EU30" s="437"/>
      <c r="EV30" s="437"/>
      <c r="EW30" s="437"/>
      <c r="EX30" s="437"/>
      <c r="EY30" s="437"/>
      <c r="EZ30" s="437"/>
      <c r="FA30" s="437"/>
      <c r="FB30" s="437"/>
      <c r="FC30" s="437"/>
      <c r="FD30" s="437"/>
      <c r="FE30" s="467"/>
    </row>
    <row r="32" spans="1:161">
      <c r="I32" s="1" t="s">
        <v>148</v>
      </c>
    </row>
    <row r="33" spans="1:96">
      <c r="I33" s="1" t="s">
        <v>149</v>
      </c>
      <c r="AQ33" s="428" t="s">
        <v>840</v>
      </c>
      <c r="AR33" s="428"/>
      <c r="AS33" s="428"/>
      <c r="AT33" s="428"/>
      <c r="AU33" s="428"/>
      <c r="AV33" s="428"/>
      <c r="AW33" s="428"/>
      <c r="AX33" s="428"/>
      <c r="AY33" s="428"/>
      <c r="AZ33" s="428"/>
      <c r="BA33" s="428"/>
      <c r="BB33" s="428"/>
      <c r="BC33" s="428"/>
      <c r="BD33" s="428"/>
      <c r="BE33" s="428"/>
      <c r="BF33" s="428"/>
      <c r="BG33" s="428"/>
      <c r="BH33" s="428"/>
      <c r="BK33" s="428"/>
      <c r="BL33" s="428"/>
      <c r="BM33" s="428"/>
      <c r="BN33" s="428"/>
      <c r="BO33" s="428"/>
      <c r="BP33" s="428"/>
      <c r="BQ33" s="428"/>
      <c r="BR33" s="428"/>
      <c r="BS33" s="428"/>
      <c r="BT33" s="428"/>
      <c r="BU33" s="428"/>
      <c r="BV33" s="428"/>
      <c r="BY33" s="428" t="s">
        <v>820</v>
      </c>
      <c r="BZ33" s="428"/>
      <c r="CA33" s="428"/>
      <c r="CB33" s="428"/>
      <c r="CC33" s="428"/>
      <c r="CD33" s="428"/>
      <c r="CE33" s="428"/>
      <c r="CF33" s="428"/>
      <c r="CG33" s="428"/>
      <c r="CH33" s="428"/>
      <c r="CI33" s="428"/>
      <c r="CJ33" s="428"/>
      <c r="CK33" s="428"/>
      <c r="CL33" s="428"/>
      <c r="CM33" s="428"/>
      <c r="CN33" s="428"/>
      <c r="CO33" s="428"/>
      <c r="CP33" s="428"/>
      <c r="CQ33" s="428"/>
      <c r="CR33" s="428"/>
    </row>
    <row r="34" spans="1:96" s="4" customFormat="1" ht="8.25">
      <c r="AQ34" s="370" t="s">
        <v>150</v>
      </c>
      <c r="AR34" s="370"/>
      <c r="AS34" s="370"/>
      <c r="AT34" s="370"/>
      <c r="AU34" s="370"/>
      <c r="AV34" s="370"/>
      <c r="AW34" s="370"/>
      <c r="AX34" s="370"/>
      <c r="AY34" s="370"/>
      <c r="AZ34" s="370"/>
      <c r="BA34" s="370"/>
      <c r="BB34" s="370"/>
      <c r="BC34" s="370"/>
      <c r="BD34" s="370"/>
      <c r="BE34" s="370"/>
      <c r="BF34" s="370"/>
      <c r="BG34" s="370"/>
      <c r="BH34" s="370"/>
      <c r="BK34" s="370" t="s">
        <v>24</v>
      </c>
      <c r="BL34" s="370"/>
      <c r="BM34" s="370"/>
      <c r="BN34" s="370"/>
      <c r="BO34" s="370"/>
      <c r="BP34" s="370"/>
      <c r="BQ34" s="370"/>
      <c r="BR34" s="370"/>
      <c r="BS34" s="370"/>
      <c r="BT34" s="370"/>
      <c r="BU34" s="370"/>
      <c r="BV34" s="370"/>
      <c r="BY34" s="370" t="s">
        <v>25</v>
      </c>
      <c r="BZ34" s="370"/>
      <c r="CA34" s="370"/>
      <c r="CB34" s="370"/>
      <c r="CC34" s="370"/>
      <c r="CD34" s="370"/>
      <c r="CE34" s="370"/>
      <c r="CF34" s="370"/>
      <c r="CG34" s="370"/>
      <c r="CH34" s="370"/>
      <c r="CI34" s="370"/>
      <c r="CJ34" s="370"/>
      <c r="CK34" s="370"/>
      <c r="CL34" s="370"/>
      <c r="CM34" s="370"/>
      <c r="CN34" s="370"/>
      <c r="CO34" s="370"/>
      <c r="CP34" s="370"/>
      <c r="CQ34" s="370"/>
      <c r="CR34" s="370"/>
    </row>
    <row r="35" spans="1:96" s="4" customFormat="1" ht="3" customHeight="1"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</row>
    <row r="36" spans="1:96">
      <c r="I36" s="1" t="s">
        <v>151</v>
      </c>
      <c r="AM36" s="428" t="s">
        <v>697</v>
      </c>
      <c r="AN36" s="428"/>
      <c r="AO36" s="428"/>
      <c r="AP36" s="428"/>
      <c r="AQ36" s="428"/>
      <c r="AR36" s="428"/>
      <c r="AS36" s="428"/>
      <c r="AT36" s="428"/>
      <c r="AU36" s="428"/>
      <c r="AV36" s="428"/>
      <c r="AW36" s="428"/>
      <c r="AX36" s="428"/>
      <c r="AY36" s="428"/>
      <c r="AZ36" s="428"/>
      <c r="BA36" s="428"/>
      <c r="BB36" s="428"/>
      <c r="BC36" s="428"/>
      <c r="BD36" s="428"/>
      <c r="BG36" s="428" t="s">
        <v>875</v>
      </c>
      <c r="BH36" s="428"/>
      <c r="BI36" s="428"/>
      <c r="BJ36" s="428"/>
      <c r="BK36" s="428"/>
      <c r="BL36" s="428"/>
      <c r="BM36" s="428"/>
      <c r="BN36" s="428"/>
      <c r="BO36" s="428"/>
      <c r="BP36" s="428"/>
      <c r="BQ36" s="428"/>
      <c r="BR36" s="428"/>
      <c r="BS36" s="428"/>
      <c r="BT36" s="428"/>
      <c r="BU36" s="428"/>
      <c r="BV36" s="428"/>
      <c r="BW36" s="428"/>
      <c r="BX36" s="428"/>
      <c r="CA36" s="348" t="s">
        <v>698</v>
      </c>
      <c r="CB36" s="348"/>
      <c r="CC36" s="348"/>
      <c r="CD36" s="348"/>
      <c r="CE36" s="348"/>
      <c r="CF36" s="348"/>
      <c r="CG36" s="348"/>
      <c r="CH36" s="348"/>
      <c r="CI36" s="348"/>
      <c r="CJ36" s="348"/>
      <c r="CK36" s="348"/>
      <c r="CL36" s="348"/>
      <c r="CM36" s="348"/>
      <c r="CN36" s="348"/>
      <c r="CO36" s="348"/>
      <c r="CP36" s="348"/>
      <c r="CQ36" s="348"/>
      <c r="CR36" s="348"/>
    </row>
    <row r="37" spans="1:96" s="4" customFormat="1" ht="8.25">
      <c r="AM37" s="370" t="s">
        <v>150</v>
      </c>
      <c r="AN37" s="370"/>
      <c r="AO37" s="370"/>
      <c r="AP37" s="370"/>
      <c r="AQ37" s="370"/>
      <c r="AR37" s="370"/>
      <c r="AS37" s="370"/>
      <c r="AT37" s="370"/>
      <c r="AU37" s="370"/>
      <c r="AV37" s="370"/>
      <c r="AW37" s="370"/>
      <c r="AX37" s="370"/>
      <c r="AY37" s="370"/>
      <c r="AZ37" s="370"/>
      <c r="BA37" s="370"/>
      <c r="BB37" s="370"/>
      <c r="BC37" s="370"/>
      <c r="BD37" s="370"/>
      <c r="BG37" s="370" t="s">
        <v>152</v>
      </c>
      <c r="BH37" s="370"/>
      <c r="BI37" s="370"/>
      <c r="BJ37" s="370"/>
      <c r="BK37" s="370"/>
      <c r="BL37" s="370"/>
      <c r="BM37" s="370"/>
      <c r="BN37" s="370"/>
      <c r="BO37" s="370"/>
      <c r="BP37" s="370"/>
      <c r="BQ37" s="370"/>
      <c r="BR37" s="370"/>
      <c r="BS37" s="370"/>
      <c r="BT37" s="370"/>
      <c r="BU37" s="370"/>
      <c r="BV37" s="370"/>
      <c r="BW37" s="370"/>
      <c r="BX37" s="370"/>
      <c r="CA37" s="370" t="s">
        <v>153</v>
      </c>
      <c r="CB37" s="370"/>
      <c r="CC37" s="370"/>
      <c r="CD37" s="370"/>
      <c r="CE37" s="370"/>
      <c r="CF37" s="370"/>
      <c r="CG37" s="370"/>
      <c r="CH37" s="370"/>
      <c r="CI37" s="370"/>
      <c r="CJ37" s="370"/>
      <c r="CK37" s="370"/>
      <c r="CL37" s="370"/>
      <c r="CM37" s="370"/>
      <c r="CN37" s="370"/>
      <c r="CO37" s="370"/>
      <c r="CP37" s="370"/>
      <c r="CQ37" s="370"/>
      <c r="CR37" s="370"/>
    </row>
    <row r="38" spans="1:96" s="4" customFormat="1" ht="3" customHeight="1"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</row>
    <row r="39" spans="1:96">
      <c r="I39" s="358" t="s">
        <v>26</v>
      </c>
      <c r="J39" s="358"/>
      <c r="K39" s="348" t="s">
        <v>192</v>
      </c>
      <c r="L39" s="348"/>
      <c r="M39" s="348"/>
      <c r="N39" s="347" t="s">
        <v>26</v>
      </c>
      <c r="O39" s="347"/>
      <c r="Q39" s="348" t="s">
        <v>273</v>
      </c>
      <c r="R39" s="348"/>
      <c r="S39" s="348"/>
      <c r="T39" s="348"/>
      <c r="U39" s="348"/>
      <c r="V39" s="348"/>
      <c r="W39" s="348"/>
      <c r="X39" s="348"/>
      <c r="Y39" s="348"/>
      <c r="Z39" s="348"/>
      <c r="AA39" s="348"/>
      <c r="AB39" s="348"/>
      <c r="AC39" s="348"/>
      <c r="AD39" s="348"/>
      <c r="AE39" s="348"/>
      <c r="AF39" s="358">
        <v>20</v>
      </c>
      <c r="AG39" s="358"/>
      <c r="AH39" s="358"/>
      <c r="AI39" s="430" t="s">
        <v>4</v>
      </c>
      <c r="AJ39" s="430"/>
      <c r="AK39" s="430"/>
      <c r="AL39" s="1" t="s">
        <v>10</v>
      </c>
    </row>
    <row r="40" spans="1:96" ht="12" thickBot="1"/>
    <row r="41" spans="1:96" ht="3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10"/>
    </row>
    <row r="42" spans="1:96">
      <c r="A42" s="13" t="s">
        <v>154</v>
      </c>
      <c r="CM42" s="14"/>
    </row>
    <row r="43" spans="1:96">
      <c r="A43" s="427" t="s">
        <v>321</v>
      </c>
      <c r="B43" s="428"/>
      <c r="C43" s="428"/>
      <c r="D43" s="428"/>
      <c r="E43" s="428"/>
      <c r="F43" s="428"/>
      <c r="G43" s="428"/>
      <c r="H43" s="428"/>
      <c r="I43" s="428"/>
      <c r="J43" s="428"/>
      <c r="K43" s="428"/>
      <c r="L43" s="428"/>
      <c r="M43" s="428"/>
      <c r="N43" s="428"/>
      <c r="O43" s="428"/>
      <c r="P43" s="428"/>
      <c r="Q43" s="428"/>
      <c r="R43" s="428"/>
      <c r="S43" s="428"/>
      <c r="T43" s="428"/>
      <c r="U43" s="428"/>
      <c r="V43" s="428"/>
      <c r="W43" s="428"/>
      <c r="X43" s="428"/>
      <c r="Y43" s="428"/>
      <c r="Z43" s="428"/>
      <c r="AA43" s="428"/>
      <c r="AB43" s="428"/>
      <c r="AC43" s="428"/>
      <c r="AD43" s="428"/>
      <c r="AE43" s="428"/>
      <c r="AF43" s="428"/>
      <c r="AG43" s="428"/>
      <c r="AH43" s="428"/>
      <c r="AI43" s="428"/>
      <c r="AJ43" s="428"/>
      <c r="AK43" s="428"/>
      <c r="AL43" s="428"/>
      <c r="AM43" s="428"/>
      <c r="AN43" s="428"/>
      <c r="AO43" s="428"/>
      <c r="AP43" s="428"/>
      <c r="AQ43" s="428"/>
      <c r="AR43" s="428"/>
      <c r="AS43" s="428"/>
      <c r="AT43" s="428"/>
      <c r="AU43" s="428"/>
      <c r="AV43" s="428"/>
      <c r="AW43" s="428"/>
      <c r="AX43" s="428"/>
      <c r="AY43" s="428"/>
      <c r="AZ43" s="428"/>
      <c r="BA43" s="428"/>
      <c r="BB43" s="428"/>
      <c r="BC43" s="428"/>
      <c r="BD43" s="428"/>
      <c r="BE43" s="428"/>
      <c r="BF43" s="428"/>
      <c r="BG43" s="428"/>
      <c r="BH43" s="428"/>
      <c r="BI43" s="428"/>
      <c r="BJ43" s="428"/>
      <c r="BK43" s="428"/>
      <c r="BL43" s="428"/>
      <c r="BM43" s="428"/>
      <c r="BN43" s="428"/>
      <c r="BO43" s="428"/>
      <c r="BP43" s="428"/>
      <c r="BQ43" s="428"/>
      <c r="BR43" s="428"/>
      <c r="BS43" s="428"/>
      <c r="BT43" s="428"/>
      <c r="BU43" s="428"/>
      <c r="BV43" s="428"/>
      <c r="BW43" s="428"/>
      <c r="BX43" s="428"/>
      <c r="BY43" s="428"/>
      <c r="BZ43" s="428"/>
      <c r="CA43" s="428"/>
      <c r="CB43" s="428"/>
      <c r="CC43" s="428"/>
      <c r="CD43" s="428"/>
      <c r="CE43" s="428"/>
      <c r="CF43" s="428"/>
      <c r="CG43" s="428"/>
      <c r="CH43" s="428"/>
      <c r="CI43" s="428"/>
      <c r="CJ43" s="428"/>
      <c r="CK43" s="428"/>
      <c r="CL43" s="428"/>
      <c r="CM43" s="429"/>
    </row>
    <row r="44" spans="1:96" s="4" customFormat="1" ht="8.25">
      <c r="A44" s="425" t="s">
        <v>155</v>
      </c>
      <c r="B44" s="370"/>
      <c r="C44" s="370"/>
      <c r="D44" s="370"/>
      <c r="E44" s="370"/>
      <c r="F44" s="370"/>
      <c r="G44" s="370"/>
      <c r="H44" s="370"/>
      <c r="I44" s="370"/>
      <c r="J44" s="370"/>
      <c r="K44" s="370"/>
      <c r="L44" s="370"/>
      <c r="M44" s="370"/>
      <c r="N44" s="370"/>
      <c r="O44" s="370"/>
      <c r="P44" s="370"/>
      <c r="Q44" s="370"/>
      <c r="R44" s="370"/>
      <c r="S44" s="370"/>
      <c r="T44" s="370"/>
      <c r="U44" s="370"/>
      <c r="V44" s="370"/>
      <c r="W44" s="370"/>
      <c r="X44" s="370"/>
      <c r="Y44" s="370"/>
      <c r="Z44" s="370"/>
      <c r="AA44" s="370"/>
      <c r="AB44" s="370"/>
      <c r="AC44" s="370"/>
      <c r="AD44" s="370"/>
      <c r="AE44" s="370"/>
      <c r="AF44" s="370"/>
      <c r="AG44" s="370"/>
      <c r="AH44" s="370"/>
      <c r="AI44" s="370"/>
      <c r="AJ44" s="370"/>
      <c r="AK44" s="370"/>
      <c r="AL44" s="370"/>
      <c r="AM44" s="370"/>
      <c r="AN44" s="370"/>
      <c r="AO44" s="370"/>
      <c r="AP44" s="370"/>
      <c r="AQ44" s="370"/>
      <c r="AR44" s="370"/>
      <c r="AS44" s="370"/>
      <c r="AT44" s="370"/>
      <c r="AU44" s="370"/>
      <c r="AV44" s="370"/>
      <c r="AW44" s="370"/>
      <c r="AX44" s="370"/>
      <c r="AY44" s="370"/>
      <c r="AZ44" s="370"/>
      <c r="BA44" s="370"/>
      <c r="BB44" s="370"/>
      <c r="BC44" s="370"/>
      <c r="BD44" s="370"/>
      <c r="BE44" s="370"/>
      <c r="BF44" s="370"/>
      <c r="BG44" s="370"/>
      <c r="BH44" s="370"/>
      <c r="BI44" s="370"/>
      <c r="BJ44" s="370"/>
      <c r="BK44" s="370"/>
      <c r="BL44" s="370"/>
      <c r="BM44" s="370"/>
      <c r="BN44" s="370"/>
      <c r="BO44" s="370"/>
      <c r="BP44" s="370"/>
      <c r="BQ44" s="370"/>
      <c r="BR44" s="370"/>
      <c r="BS44" s="370"/>
      <c r="BT44" s="370"/>
      <c r="BU44" s="370"/>
      <c r="BV44" s="370"/>
      <c r="BW44" s="370"/>
      <c r="BX44" s="370"/>
      <c r="BY44" s="370"/>
      <c r="BZ44" s="370"/>
      <c r="CA44" s="370"/>
      <c r="CB44" s="370"/>
      <c r="CC44" s="370"/>
      <c r="CD44" s="370"/>
      <c r="CE44" s="370"/>
      <c r="CF44" s="370"/>
      <c r="CG44" s="370"/>
      <c r="CH44" s="370"/>
      <c r="CI44" s="370"/>
      <c r="CJ44" s="370"/>
      <c r="CK44" s="370"/>
      <c r="CL44" s="370"/>
      <c r="CM44" s="426"/>
    </row>
    <row r="45" spans="1:96" s="4" customFormat="1" ht="6" customHeight="1">
      <c r="A45" s="11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12"/>
    </row>
    <row r="46" spans="1:96">
      <c r="A46" s="427"/>
      <c r="B46" s="428"/>
      <c r="C46" s="428"/>
      <c r="D46" s="428"/>
      <c r="E46" s="428"/>
      <c r="F46" s="428"/>
      <c r="G46" s="428"/>
      <c r="H46" s="428"/>
      <c r="I46" s="428"/>
      <c r="J46" s="428"/>
      <c r="K46" s="428"/>
      <c r="L46" s="428"/>
      <c r="M46" s="428"/>
      <c r="N46" s="428"/>
      <c r="O46" s="428"/>
      <c r="P46" s="428"/>
      <c r="Q46" s="428"/>
      <c r="R46" s="428"/>
      <c r="S46" s="428"/>
      <c r="T46" s="428"/>
      <c r="U46" s="428"/>
      <c r="V46" s="428"/>
      <c r="W46" s="428"/>
      <c r="X46" s="428"/>
      <c r="Y46" s="428"/>
      <c r="AH46" s="428" t="s">
        <v>674</v>
      </c>
      <c r="AI46" s="428"/>
      <c r="AJ46" s="428"/>
      <c r="AK46" s="428"/>
      <c r="AL46" s="428"/>
      <c r="AM46" s="428"/>
      <c r="AN46" s="428"/>
      <c r="AO46" s="428"/>
      <c r="AP46" s="428"/>
      <c r="AQ46" s="428"/>
      <c r="AR46" s="428"/>
      <c r="AS46" s="428"/>
      <c r="AT46" s="428"/>
      <c r="AU46" s="428"/>
      <c r="AV46" s="428"/>
      <c r="AW46" s="428"/>
      <c r="AX46" s="428"/>
      <c r="AY46" s="428"/>
      <c r="AZ46" s="428"/>
      <c r="BA46" s="428"/>
      <c r="BB46" s="428"/>
      <c r="BC46" s="428"/>
      <c r="BD46" s="428"/>
      <c r="BE46" s="428"/>
      <c r="BF46" s="428"/>
      <c r="BG46" s="428"/>
      <c r="BH46" s="428"/>
      <c r="BI46" s="428"/>
      <c r="BJ46" s="428"/>
      <c r="BK46" s="428"/>
      <c r="BL46" s="428"/>
      <c r="BM46" s="428"/>
      <c r="BN46" s="428"/>
      <c r="BO46" s="428"/>
      <c r="BP46" s="428"/>
      <c r="BQ46" s="428"/>
      <c r="BR46" s="428"/>
      <c r="BS46" s="428"/>
      <c r="BT46" s="428"/>
      <c r="BU46" s="428"/>
      <c r="BV46" s="428"/>
      <c r="BW46" s="428"/>
      <c r="BX46" s="428"/>
      <c r="BY46" s="428"/>
      <c r="BZ46" s="428"/>
      <c r="CA46" s="428"/>
      <c r="CB46" s="428"/>
      <c r="CC46" s="428"/>
      <c r="CD46" s="428"/>
      <c r="CE46" s="428"/>
      <c r="CF46" s="428"/>
      <c r="CG46" s="428"/>
      <c r="CH46" s="428"/>
      <c r="CI46" s="428"/>
      <c r="CJ46" s="428"/>
      <c r="CK46" s="428"/>
      <c r="CL46" s="428"/>
      <c r="CM46" s="429"/>
    </row>
    <row r="47" spans="1:96" s="4" customFormat="1" ht="8.25">
      <c r="A47" s="425" t="s">
        <v>24</v>
      </c>
      <c r="B47" s="370"/>
      <c r="C47" s="370"/>
      <c r="D47" s="370"/>
      <c r="E47" s="370"/>
      <c r="F47" s="370"/>
      <c r="G47" s="370"/>
      <c r="H47" s="370"/>
      <c r="I47" s="370"/>
      <c r="J47" s="370"/>
      <c r="K47" s="370"/>
      <c r="L47" s="370"/>
      <c r="M47" s="370"/>
      <c r="N47" s="370"/>
      <c r="O47" s="370"/>
      <c r="P47" s="370"/>
      <c r="Q47" s="370"/>
      <c r="R47" s="370"/>
      <c r="S47" s="370"/>
      <c r="T47" s="370"/>
      <c r="U47" s="370"/>
      <c r="V47" s="370"/>
      <c r="W47" s="370"/>
      <c r="X47" s="370"/>
      <c r="Y47" s="370"/>
      <c r="AH47" s="370" t="s">
        <v>25</v>
      </c>
      <c r="AI47" s="370"/>
      <c r="AJ47" s="370"/>
      <c r="AK47" s="370"/>
      <c r="AL47" s="370"/>
      <c r="AM47" s="370"/>
      <c r="AN47" s="370"/>
      <c r="AO47" s="370"/>
      <c r="AP47" s="370"/>
      <c r="AQ47" s="370"/>
      <c r="AR47" s="370"/>
      <c r="AS47" s="370"/>
      <c r="AT47" s="370"/>
      <c r="AU47" s="370"/>
      <c r="AV47" s="370"/>
      <c r="AW47" s="370"/>
      <c r="AX47" s="370"/>
      <c r="AY47" s="370"/>
      <c r="AZ47" s="370"/>
      <c r="BA47" s="370"/>
      <c r="BB47" s="370"/>
      <c r="BC47" s="370"/>
      <c r="BD47" s="370"/>
      <c r="BE47" s="370"/>
      <c r="BF47" s="370"/>
      <c r="BG47" s="370"/>
      <c r="BH47" s="370"/>
      <c r="BI47" s="370"/>
      <c r="BJ47" s="370"/>
      <c r="BK47" s="370"/>
      <c r="BL47" s="370"/>
      <c r="BM47" s="370"/>
      <c r="BN47" s="370"/>
      <c r="BO47" s="370"/>
      <c r="BP47" s="370"/>
      <c r="BQ47" s="370"/>
      <c r="BR47" s="370"/>
      <c r="BS47" s="370"/>
      <c r="BT47" s="370"/>
      <c r="BU47" s="370"/>
      <c r="BV47" s="370"/>
      <c r="BW47" s="370"/>
      <c r="BX47" s="370"/>
      <c r="BY47" s="370"/>
      <c r="BZ47" s="370"/>
      <c r="CA47" s="370"/>
      <c r="CB47" s="370"/>
      <c r="CC47" s="370"/>
      <c r="CD47" s="370"/>
      <c r="CE47" s="370"/>
      <c r="CF47" s="370"/>
      <c r="CG47" s="370"/>
      <c r="CH47" s="370"/>
      <c r="CI47" s="370"/>
      <c r="CJ47" s="370"/>
      <c r="CK47" s="370"/>
      <c r="CL47" s="370"/>
      <c r="CM47" s="426"/>
    </row>
    <row r="48" spans="1:96">
      <c r="A48" s="13"/>
      <c r="CM48" s="14"/>
    </row>
    <row r="49" spans="1:91">
      <c r="A49" s="424" t="s">
        <v>26</v>
      </c>
      <c r="B49" s="358"/>
      <c r="C49" s="348" t="s">
        <v>192</v>
      </c>
      <c r="D49" s="348"/>
      <c r="E49" s="348"/>
      <c r="F49" s="347" t="s">
        <v>26</v>
      </c>
      <c r="G49" s="347"/>
      <c r="I49" s="348" t="s">
        <v>273</v>
      </c>
      <c r="J49" s="348"/>
      <c r="K49" s="348"/>
      <c r="L49" s="348"/>
      <c r="M49" s="348"/>
      <c r="N49" s="348"/>
      <c r="O49" s="348"/>
      <c r="P49" s="348"/>
      <c r="Q49" s="348"/>
      <c r="R49" s="348"/>
      <c r="S49" s="348"/>
      <c r="T49" s="348"/>
      <c r="U49" s="348"/>
      <c r="V49" s="348"/>
      <c r="W49" s="348"/>
      <c r="X49" s="358">
        <v>20</v>
      </c>
      <c r="Y49" s="358"/>
      <c r="Z49" s="358"/>
      <c r="AA49" s="430" t="s">
        <v>4</v>
      </c>
      <c r="AB49" s="430"/>
      <c r="AC49" s="430"/>
      <c r="AD49" s="1" t="s">
        <v>10</v>
      </c>
      <c r="CM49" s="14"/>
    </row>
    <row r="50" spans="1:91" ht="3" customHeight="1" thickBot="1">
      <c r="A50" s="15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7"/>
    </row>
    <row r="51" spans="1:9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</row>
    <row r="52" spans="1:91" ht="3" customHeight="1"/>
  </sheetData>
  <mergeCells count="235">
    <mergeCell ref="B1:FD1"/>
    <mergeCell ref="A3:H5"/>
    <mergeCell ref="CV3:DE5"/>
    <mergeCell ref="DF5:DR5"/>
    <mergeCell ref="CN3:CU5"/>
    <mergeCell ref="I3:CM5"/>
    <mergeCell ref="DL4:DN4"/>
    <mergeCell ref="DF4:DK4"/>
    <mergeCell ref="DO4:DR4"/>
    <mergeCell ref="DF3:FE3"/>
    <mergeCell ref="ES4:FE5"/>
    <mergeCell ref="EF5:ER5"/>
    <mergeCell ref="DS4:DX4"/>
    <mergeCell ref="EO4:ER4"/>
    <mergeCell ref="EL4:EN4"/>
    <mergeCell ref="EF4:EK4"/>
    <mergeCell ref="DY4:EA4"/>
    <mergeCell ref="EB4:EE4"/>
    <mergeCell ref="A6:H6"/>
    <mergeCell ref="I6:CM6"/>
    <mergeCell ref="I7:CM7"/>
    <mergeCell ref="I8:CM8"/>
    <mergeCell ref="A7:H7"/>
    <mergeCell ref="DS5:EE5"/>
    <mergeCell ref="EF6:ER6"/>
    <mergeCell ref="EF9:ER9"/>
    <mergeCell ref="DS10:EE10"/>
    <mergeCell ref="ES7:FE7"/>
    <mergeCell ref="ES8:FE8"/>
    <mergeCell ref="DS9:EE9"/>
    <mergeCell ref="EF7:ER7"/>
    <mergeCell ref="DS7:EE7"/>
    <mergeCell ref="EF10:ER10"/>
    <mergeCell ref="ES10:FE10"/>
    <mergeCell ref="CV7:DE7"/>
    <mergeCell ref="DF7:DR7"/>
    <mergeCell ref="DF6:DR6"/>
    <mergeCell ref="ES9:FE9"/>
    <mergeCell ref="EF8:ER8"/>
    <mergeCell ref="DS6:EE6"/>
    <mergeCell ref="DS8:EE8"/>
    <mergeCell ref="DF9:DR9"/>
    <mergeCell ref="DF8:DR8"/>
    <mergeCell ref="ES6:FE6"/>
    <mergeCell ref="ES13:FE13"/>
    <mergeCell ref="ES12:FE12"/>
    <mergeCell ref="DS12:EE12"/>
    <mergeCell ref="EF13:ER13"/>
    <mergeCell ref="EF12:ER12"/>
    <mergeCell ref="CN6:CU6"/>
    <mergeCell ref="CV6:DE6"/>
    <mergeCell ref="DF11:DR11"/>
    <mergeCell ref="CN9:CU9"/>
    <mergeCell ref="CV9:DE9"/>
    <mergeCell ref="DS11:EE11"/>
    <mergeCell ref="DS13:EE13"/>
    <mergeCell ref="CN7:CU7"/>
    <mergeCell ref="A8:H8"/>
    <mergeCell ref="CN8:CU8"/>
    <mergeCell ref="CV8:DE8"/>
    <mergeCell ref="CV11:DE11"/>
    <mergeCell ref="CV10:DE10"/>
    <mergeCell ref="CV12:DE12"/>
    <mergeCell ref="DF10:DR10"/>
    <mergeCell ref="ES11:FE11"/>
    <mergeCell ref="EF11:ER11"/>
    <mergeCell ref="A9:H9"/>
    <mergeCell ref="CN10:CU10"/>
    <mergeCell ref="CN11:CU11"/>
    <mergeCell ref="A10:H10"/>
    <mergeCell ref="I10:CM10"/>
    <mergeCell ref="I11:CM11"/>
    <mergeCell ref="I9:CM9"/>
    <mergeCell ref="A11:H11"/>
    <mergeCell ref="A15:H15"/>
    <mergeCell ref="A14:H14"/>
    <mergeCell ref="I15:CM15"/>
    <mergeCell ref="CN15:CU15"/>
    <mergeCell ref="I14:CM14"/>
    <mergeCell ref="CN14:CU14"/>
    <mergeCell ref="A12:H12"/>
    <mergeCell ref="CN12:CU12"/>
    <mergeCell ref="DF13:DR13"/>
    <mergeCell ref="DF12:DR12"/>
    <mergeCell ref="CN13:CU13"/>
    <mergeCell ref="A13:H13"/>
    <mergeCell ref="I12:CM12"/>
    <mergeCell ref="I13:CM13"/>
    <mergeCell ref="CV13:DE13"/>
    <mergeCell ref="CN19:CU19"/>
    <mergeCell ref="CV18:DE18"/>
    <mergeCell ref="DS19:EE19"/>
    <mergeCell ref="ES14:FE14"/>
    <mergeCell ref="EF19:ER19"/>
    <mergeCell ref="DS18:EE18"/>
    <mergeCell ref="EF18:ER18"/>
    <mergeCell ref="CV15:DE15"/>
    <mergeCell ref="DF15:DR15"/>
    <mergeCell ref="CV16:DE16"/>
    <mergeCell ref="CN16:CU16"/>
    <mergeCell ref="DS15:EE15"/>
    <mergeCell ref="CN17:CU17"/>
    <mergeCell ref="EF14:ER14"/>
    <mergeCell ref="ES18:FE18"/>
    <mergeCell ref="I19:CM19"/>
    <mergeCell ref="I18:CM18"/>
    <mergeCell ref="A18:H18"/>
    <mergeCell ref="A16:H16"/>
    <mergeCell ref="I17:CM17"/>
    <mergeCell ref="DS14:EE14"/>
    <mergeCell ref="DF14:DR14"/>
    <mergeCell ref="CV14:DE14"/>
    <mergeCell ref="A17:H17"/>
    <mergeCell ref="I16:CM16"/>
    <mergeCell ref="ES15:FE15"/>
    <mergeCell ref="EF15:ER15"/>
    <mergeCell ref="DF19:DR19"/>
    <mergeCell ref="EF16:ER16"/>
    <mergeCell ref="EF17:ER17"/>
    <mergeCell ref="DS16:EE16"/>
    <mergeCell ref="ES19:FE19"/>
    <mergeCell ref="ES16:FE16"/>
    <mergeCell ref="DF16:DR16"/>
    <mergeCell ref="ES17:FE17"/>
    <mergeCell ref="CN25:CU25"/>
    <mergeCell ref="CN20:CU20"/>
    <mergeCell ref="DS20:EE20"/>
    <mergeCell ref="EF20:ER20"/>
    <mergeCell ref="ES20:FE20"/>
    <mergeCell ref="CV20:DE20"/>
    <mergeCell ref="CN23:CU23"/>
    <mergeCell ref="DF24:DR24"/>
    <mergeCell ref="CV23:DE23"/>
    <mergeCell ref="CV19:DE19"/>
    <mergeCell ref="DF20:DR20"/>
    <mergeCell ref="CN18:CU18"/>
    <mergeCell ref="DS17:EE17"/>
    <mergeCell ref="ES23:FE23"/>
    <mergeCell ref="EF23:ER23"/>
    <mergeCell ref="DF18:DR18"/>
    <mergeCell ref="DF17:DR17"/>
    <mergeCell ref="CV17:DE17"/>
    <mergeCell ref="DF23:DR23"/>
    <mergeCell ref="A20:H20"/>
    <mergeCell ref="A19:H19"/>
    <mergeCell ref="I20:CM20"/>
    <mergeCell ref="EF24:ER24"/>
    <mergeCell ref="CN21:CU21"/>
    <mergeCell ref="CV22:DE22"/>
    <mergeCell ref="CN24:CU24"/>
    <mergeCell ref="CV24:DE24"/>
    <mergeCell ref="CV21:DE21"/>
    <mergeCell ref="A21:H21"/>
    <mergeCell ref="A23:H23"/>
    <mergeCell ref="A24:H24"/>
    <mergeCell ref="A22:H22"/>
    <mergeCell ref="EF21:ER21"/>
    <mergeCell ref="DF22:DR22"/>
    <mergeCell ref="DF21:DR21"/>
    <mergeCell ref="DS24:EE24"/>
    <mergeCell ref="DS23:EE23"/>
    <mergeCell ref="DS21:EE21"/>
    <mergeCell ref="I21:CM21"/>
    <mergeCell ref="I24:CM24"/>
    <mergeCell ref="A29:H30"/>
    <mergeCell ref="CV29:DE30"/>
    <mergeCell ref="I22:CM22"/>
    <mergeCell ref="I23:CM23"/>
    <mergeCell ref="CN22:CU22"/>
    <mergeCell ref="CV25:DE25"/>
    <mergeCell ref="A28:H28"/>
    <mergeCell ref="A25:H25"/>
    <mergeCell ref="ES26:FE27"/>
    <mergeCell ref="ES28:FE28"/>
    <mergeCell ref="EF26:ER27"/>
    <mergeCell ref="ES29:FE30"/>
    <mergeCell ref="EF28:ER28"/>
    <mergeCell ref="EF29:ER30"/>
    <mergeCell ref="A26:H27"/>
    <mergeCell ref="I29:CM29"/>
    <mergeCell ref="BG36:BX36"/>
    <mergeCell ref="BG37:BX37"/>
    <mergeCell ref="BY33:CR33"/>
    <mergeCell ref="BK33:BV33"/>
    <mergeCell ref="AQ33:BH33"/>
    <mergeCell ref="CA37:CR37"/>
    <mergeCell ref="BY34:CR34"/>
    <mergeCell ref="AQ34:BH34"/>
    <mergeCell ref="DF25:DR25"/>
    <mergeCell ref="DF29:DR30"/>
    <mergeCell ref="ES21:FE21"/>
    <mergeCell ref="EF22:ER22"/>
    <mergeCell ref="ES22:FE22"/>
    <mergeCell ref="DS22:EE22"/>
    <mergeCell ref="ES25:FE25"/>
    <mergeCell ref="EF25:ER25"/>
    <mergeCell ref="DS25:EE25"/>
    <mergeCell ref="ES24:FE24"/>
    <mergeCell ref="DF26:DR27"/>
    <mergeCell ref="CV26:DE27"/>
    <mergeCell ref="CV28:DE28"/>
    <mergeCell ref="DF28:DR28"/>
    <mergeCell ref="CA36:CR36"/>
    <mergeCell ref="AM36:BD36"/>
    <mergeCell ref="BK34:BV34"/>
    <mergeCell ref="DS29:EE30"/>
    <mergeCell ref="CN26:CU27"/>
    <mergeCell ref="I27:CM27"/>
    <mergeCell ref="I26:CM26"/>
    <mergeCell ref="I28:CM28"/>
    <mergeCell ref="CN29:CU30"/>
    <mergeCell ref="DS26:EE27"/>
    <mergeCell ref="I30:CM30"/>
    <mergeCell ref="DS28:EE28"/>
    <mergeCell ref="CN28:CU28"/>
    <mergeCell ref="AM37:BD37"/>
    <mergeCell ref="I25:CM25"/>
    <mergeCell ref="F49:G49"/>
    <mergeCell ref="C49:E49"/>
    <mergeCell ref="AA49:AC49"/>
    <mergeCell ref="I49:W49"/>
    <mergeCell ref="X49:Z49"/>
    <mergeCell ref="K39:M39"/>
    <mergeCell ref="I39:J39"/>
    <mergeCell ref="A46:Y46"/>
    <mergeCell ref="A49:B49"/>
    <mergeCell ref="A44:CM44"/>
    <mergeCell ref="A47:Y47"/>
    <mergeCell ref="AF39:AH39"/>
    <mergeCell ref="A43:CM43"/>
    <mergeCell ref="N39:O39"/>
    <mergeCell ref="Q39:AE39"/>
    <mergeCell ref="AH47:CM47"/>
    <mergeCell ref="AI39:AK39"/>
    <mergeCell ref="AH46:CM46"/>
  </mergeCells>
  <phoneticPr fontId="61" type="noConversion"/>
  <pageMargins left="0.59055118110236227" right="0.51181102362204722" top="0.78740157480314965" bottom="0.31496062992125984" header="0.19685039370078741" footer="0.19685039370078741"/>
  <pageSetup paperSize="9" orientation="landscape" copies="2" r:id="rId1"/>
  <headerFooter alignWithMargins="0">
    <oddHeader>&amp;Z&amp;F</oddHeader>
  </headerFooter>
  <rowBreaks count="1" manualBreakCount="1">
    <brk id="22" max="160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FK108"/>
  <sheetViews>
    <sheetView view="pageBreakPreview" topLeftCell="A83" zoomScaleNormal="100" zoomScaleSheetLayoutView="100" workbookViewId="0">
      <selection activeCell="BR112" sqref="BR112"/>
    </sheetView>
  </sheetViews>
  <sheetFormatPr defaultColWidth="0.85546875" defaultRowHeight="12" customHeight="1"/>
  <cols>
    <col min="1" max="25" width="0.85546875" style="33"/>
    <col min="26" max="26" width="3.85546875" style="33" customWidth="1"/>
    <col min="27" max="27" width="5.28515625" style="33" customWidth="1"/>
    <col min="28" max="39" width="0.85546875" style="33"/>
    <col min="40" max="40" width="6.5703125" style="33" customWidth="1"/>
    <col min="41" max="47" width="0.85546875" style="33"/>
    <col min="48" max="48" width="3.42578125" style="33" customWidth="1"/>
    <col min="49" max="16384" width="0.85546875" style="33"/>
  </cols>
  <sheetData>
    <row r="1" spans="1:167" s="22" customFormat="1" ht="9" customHeight="1"/>
    <row r="2" spans="1:167" s="22" customFormat="1" ht="6" customHeight="1"/>
    <row r="3" spans="1:167" s="23" customFormat="1" ht="10.5" customHeight="1">
      <c r="BP3" s="589" t="s">
        <v>156</v>
      </c>
      <c r="BQ3" s="589"/>
      <c r="BR3" s="589"/>
      <c r="BS3" s="589"/>
      <c r="BT3" s="589"/>
      <c r="BU3" s="589"/>
      <c r="BV3" s="589"/>
      <c r="BW3" s="589"/>
      <c r="BX3" s="589"/>
      <c r="BY3" s="589"/>
      <c r="BZ3" s="589"/>
      <c r="CA3" s="589"/>
      <c r="CB3" s="589"/>
      <c r="CC3" s="589"/>
      <c r="CD3" s="589"/>
      <c r="CE3" s="589"/>
      <c r="CF3" s="589"/>
      <c r="CG3" s="589"/>
      <c r="CH3" s="589"/>
      <c r="CI3" s="589"/>
      <c r="CJ3" s="589"/>
      <c r="CK3" s="589"/>
      <c r="CL3" s="589"/>
      <c r="CM3" s="589"/>
      <c r="CN3" s="589"/>
      <c r="CO3" s="589"/>
      <c r="CP3" s="589"/>
      <c r="CQ3" s="589"/>
      <c r="CR3" s="589"/>
      <c r="CS3" s="589"/>
      <c r="CT3" s="589"/>
      <c r="CU3" s="589"/>
      <c r="CV3" s="589"/>
      <c r="CW3" s="589"/>
      <c r="CX3" s="589"/>
      <c r="CY3" s="589"/>
      <c r="CZ3" s="589"/>
      <c r="DA3" s="589"/>
      <c r="DB3" s="589"/>
      <c r="DC3" s="589"/>
      <c r="DD3" s="589"/>
      <c r="DE3" s="589"/>
      <c r="DF3" s="589"/>
      <c r="DG3" s="589"/>
      <c r="DH3" s="589"/>
      <c r="DI3" s="589"/>
      <c r="DJ3" s="589"/>
      <c r="DK3" s="589"/>
      <c r="DL3" s="589"/>
      <c r="DM3" s="589"/>
      <c r="DN3" s="589"/>
      <c r="DO3" s="589"/>
      <c r="DP3" s="589"/>
      <c r="DQ3" s="589"/>
      <c r="DR3" s="589"/>
      <c r="DS3" s="589"/>
      <c r="DT3" s="589"/>
      <c r="DU3" s="589"/>
      <c r="DV3" s="589"/>
      <c r="DW3" s="589"/>
      <c r="DX3" s="589"/>
      <c r="DY3" s="589"/>
      <c r="DZ3" s="589"/>
      <c r="EA3" s="589"/>
      <c r="EB3" s="589"/>
      <c r="EC3" s="589"/>
      <c r="ED3" s="589"/>
      <c r="EE3" s="589"/>
      <c r="EF3" s="589"/>
      <c r="EG3" s="589"/>
      <c r="EH3" s="589"/>
      <c r="EI3" s="589"/>
      <c r="EJ3" s="589"/>
      <c r="EK3" s="589"/>
      <c r="EL3" s="589"/>
      <c r="EM3" s="589"/>
      <c r="EN3" s="589"/>
      <c r="EO3" s="589"/>
      <c r="EP3" s="589"/>
      <c r="EQ3" s="589"/>
      <c r="ER3" s="589"/>
      <c r="ES3" s="589"/>
      <c r="ET3" s="589"/>
      <c r="EU3" s="589"/>
      <c r="EV3" s="589"/>
      <c r="EW3" s="589"/>
      <c r="EX3" s="589"/>
      <c r="EY3" s="589"/>
      <c r="EZ3" s="589"/>
      <c r="FA3" s="589"/>
      <c r="FB3" s="589"/>
      <c r="FC3" s="589"/>
      <c r="FD3" s="589"/>
      <c r="FE3" s="589"/>
      <c r="FF3" s="589"/>
      <c r="FG3" s="589"/>
      <c r="FH3" s="589"/>
      <c r="FI3" s="589"/>
      <c r="FJ3" s="589"/>
      <c r="FK3" s="589"/>
    </row>
    <row r="4" spans="1:167" s="23" customFormat="1" ht="10.5" customHeight="1">
      <c r="BP4" s="495" t="s">
        <v>322</v>
      </c>
      <c r="BQ4" s="495"/>
      <c r="BR4" s="495"/>
      <c r="BS4" s="495"/>
      <c r="BT4" s="495"/>
      <c r="BU4" s="495"/>
      <c r="BV4" s="495"/>
      <c r="BW4" s="495"/>
      <c r="BX4" s="495"/>
      <c r="BY4" s="495"/>
      <c r="BZ4" s="495"/>
      <c r="CA4" s="495"/>
      <c r="CB4" s="495"/>
      <c r="CC4" s="495"/>
      <c r="CD4" s="495"/>
      <c r="CE4" s="495"/>
      <c r="CF4" s="495"/>
      <c r="CG4" s="495"/>
      <c r="CH4" s="495"/>
      <c r="CI4" s="495"/>
      <c r="CJ4" s="495"/>
      <c r="CK4" s="495"/>
      <c r="CL4" s="495"/>
      <c r="CM4" s="495"/>
      <c r="CN4" s="495"/>
      <c r="CO4" s="495"/>
      <c r="CP4" s="495"/>
      <c r="CQ4" s="495"/>
      <c r="CR4" s="495"/>
      <c r="CS4" s="495"/>
      <c r="CT4" s="495"/>
      <c r="CU4" s="495"/>
      <c r="CV4" s="495"/>
      <c r="CW4" s="495"/>
      <c r="CX4" s="495"/>
      <c r="CY4" s="495"/>
      <c r="CZ4" s="495"/>
      <c r="DA4" s="495"/>
      <c r="DB4" s="495"/>
      <c r="DC4" s="495"/>
      <c r="DD4" s="495"/>
      <c r="DE4" s="495"/>
      <c r="DF4" s="495"/>
      <c r="DG4" s="495"/>
      <c r="DH4" s="495"/>
      <c r="DI4" s="495"/>
      <c r="DJ4" s="495"/>
      <c r="DK4" s="495"/>
      <c r="DL4" s="495"/>
      <c r="DM4" s="495"/>
      <c r="DN4" s="495"/>
      <c r="DO4" s="495"/>
      <c r="DP4" s="495"/>
      <c r="DQ4" s="495"/>
      <c r="DR4" s="495"/>
      <c r="DS4" s="495"/>
      <c r="DT4" s="495"/>
      <c r="DU4" s="495"/>
      <c r="DV4" s="495"/>
      <c r="DW4" s="495"/>
      <c r="DX4" s="495"/>
      <c r="DY4" s="495"/>
      <c r="DZ4" s="495"/>
      <c r="EA4" s="495"/>
      <c r="EB4" s="495"/>
      <c r="EC4" s="495"/>
      <c r="ED4" s="495"/>
      <c r="EE4" s="495"/>
      <c r="EF4" s="495"/>
      <c r="EG4" s="495"/>
      <c r="EH4" s="495"/>
      <c r="EI4" s="495"/>
      <c r="EJ4" s="495"/>
      <c r="EK4" s="495"/>
      <c r="EL4" s="495"/>
      <c r="EM4" s="495"/>
      <c r="EN4" s="495"/>
      <c r="EO4" s="495"/>
      <c r="EP4" s="495"/>
      <c r="EQ4" s="495"/>
      <c r="ER4" s="495"/>
      <c r="ES4" s="495"/>
      <c r="ET4" s="495"/>
      <c r="EU4" s="495"/>
      <c r="EV4" s="495"/>
      <c r="EW4" s="495"/>
      <c r="EX4" s="495"/>
      <c r="EY4" s="495"/>
      <c r="EZ4" s="495"/>
      <c r="FA4" s="495"/>
      <c r="FB4" s="495"/>
      <c r="FC4" s="495"/>
      <c r="FD4" s="495"/>
      <c r="FE4" s="495"/>
      <c r="FF4" s="495"/>
      <c r="FG4" s="495"/>
      <c r="FH4" s="495"/>
      <c r="FI4" s="495"/>
      <c r="FJ4" s="495"/>
      <c r="FK4" s="495"/>
    </row>
    <row r="5" spans="1:167" s="22" customFormat="1" ht="9.75" customHeight="1">
      <c r="BP5" s="505" t="s">
        <v>267</v>
      </c>
      <c r="BQ5" s="505"/>
      <c r="BR5" s="505"/>
      <c r="BS5" s="505"/>
      <c r="BT5" s="505"/>
      <c r="BU5" s="505"/>
      <c r="BV5" s="505"/>
      <c r="BW5" s="505"/>
      <c r="BX5" s="505"/>
      <c r="BY5" s="505"/>
      <c r="BZ5" s="505"/>
      <c r="CA5" s="505"/>
      <c r="CB5" s="505"/>
      <c r="CC5" s="505"/>
      <c r="CD5" s="505"/>
      <c r="CE5" s="505"/>
      <c r="CF5" s="505"/>
      <c r="CG5" s="505"/>
      <c r="CH5" s="505"/>
      <c r="CI5" s="505"/>
      <c r="CJ5" s="505"/>
      <c r="CK5" s="505"/>
      <c r="CL5" s="505"/>
      <c r="CM5" s="505"/>
      <c r="CN5" s="505"/>
      <c r="CO5" s="505"/>
      <c r="CP5" s="505"/>
      <c r="CQ5" s="505"/>
      <c r="CR5" s="505"/>
      <c r="CS5" s="505"/>
      <c r="CT5" s="505"/>
      <c r="CU5" s="505"/>
      <c r="CV5" s="505"/>
      <c r="CW5" s="505"/>
      <c r="CX5" s="505"/>
      <c r="CY5" s="505"/>
      <c r="CZ5" s="505"/>
      <c r="DA5" s="505"/>
      <c r="DB5" s="505"/>
      <c r="DC5" s="505"/>
      <c r="DD5" s="505"/>
      <c r="DE5" s="505"/>
      <c r="DF5" s="505"/>
      <c r="DG5" s="505"/>
      <c r="DH5" s="505"/>
      <c r="DI5" s="505"/>
      <c r="DJ5" s="505"/>
      <c r="DK5" s="505"/>
      <c r="DL5" s="505"/>
      <c r="DM5" s="505"/>
      <c r="DN5" s="505"/>
      <c r="DO5" s="505"/>
      <c r="DP5" s="505"/>
      <c r="DQ5" s="505"/>
      <c r="DR5" s="505"/>
      <c r="DS5" s="505"/>
      <c r="DT5" s="505"/>
      <c r="DU5" s="505"/>
      <c r="DV5" s="505"/>
      <c r="DW5" s="505"/>
      <c r="DX5" s="505"/>
      <c r="DY5" s="505"/>
      <c r="DZ5" s="505"/>
      <c r="EA5" s="505"/>
      <c r="EB5" s="505"/>
      <c r="EC5" s="505"/>
      <c r="ED5" s="505"/>
      <c r="EE5" s="505"/>
      <c r="EF5" s="505"/>
      <c r="EG5" s="505"/>
      <c r="EH5" s="505"/>
      <c r="EI5" s="505"/>
      <c r="EJ5" s="505"/>
      <c r="EK5" s="505"/>
      <c r="EL5" s="505"/>
      <c r="EM5" s="505"/>
      <c r="EN5" s="505"/>
      <c r="EO5" s="505"/>
      <c r="EP5" s="505"/>
      <c r="EQ5" s="505"/>
      <c r="ER5" s="505"/>
      <c r="ES5" s="505"/>
      <c r="ET5" s="505"/>
      <c r="EU5" s="505"/>
      <c r="EV5" s="505"/>
      <c r="EW5" s="505"/>
      <c r="EX5" s="505"/>
      <c r="EY5" s="505"/>
      <c r="EZ5" s="505"/>
      <c r="FA5" s="505"/>
      <c r="FB5" s="505"/>
      <c r="FC5" s="505"/>
      <c r="FD5" s="505"/>
      <c r="FE5" s="505"/>
      <c r="FF5" s="505"/>
      <c r="FG5" s="505"/>
      <c r="FH5" s="505"/>
      <c r="FI5" s="505"/>
      <c r="FJ5" s="505"/>
      <c r="FK5" s="505"/>
    </row>
    <row r="6" spans="1:167" s="23" customFormat="1" ht="10.5" customHeight="1">
      <c r="BP6" s="495"/>
      <c r="BQ6" s="495"/>
      <c r="BR6" s="495"/>
      <c r="BS6" s="495"/>
      <c r="BT6" s="495"/>
      <c r="BU6" s="495"/>
      <c r="BV6" s="495"/>
      <c r="BW6" s="495"/>
      <c r="BX6" s="495"/>
      <c r="BY6" s="495"/>
      <c r="BZ6" s="495"/>
      <c r="CA6" s="495"/>
      <c r="CB6" s="495"/>
      <c r="CC6" s="495"/>
      <c r="CD6" s="495"/>
      <c r="CE6" s="495"/>
      <c r="CF6" s="495"/>
      <c r="CG6" s="495"/>
      <c r="CH6" s="495"/>
      <c r="CI6" s="495"/>
      <c r="CJ6" s="495"/>
      <c r="CK6" s="495"/>
      <c r="CL6" s="25"/>
      <c r="CM6" s="25"/>
      <c r="DT6" s="25"/>
      <c r="DU6" s="25"/>
      <c r="DV6" s="25"/>
      <c r="DW6" s="25"/>
      <c r="DX6" s="25"/>
      <c r="DY6" s="495" t="s">
        <v>674</v>
      </c>
      <c r="DZ6" s="495"/>
      <c r="EA6" s="495"/>
      <c r="EB6" s="495"/>
      <c r="EC6" s="495"/>
      <c r="ED6" s="495"/>
      <c r="EE6" s="495"/>
      <c r="EF6" s="495"/>
      <c r="EG6" s="495"/>
      <c r="EH6" s="495"/>
      <c r="EI6" s="495"/>
      <c r="EJ6" s="495"/>
      <c r="EK6" s="495"/>
      <c r="EL6" s="495"/>
      <c r="EM6" s="495"/>
      <c r="EN6" s="495"/>
      <c r="EO6" s="495"/>
      <c r="EP6" s="495"/>
      <c r="EQ6" s="495"/>
      <c r="ER6" s="495"/>
      <c r="ES6" s="495"/>
      <c r="ET6" s="495"/>
      <c r="EU6" s="495"/>
      <c r="EV6" s="495"/>
      <c r="EW6" s="495"/>
      <c r="EX6" s="495"/>
      <c r="EY6" s="495"/>
      <c r="EZ6" s="495"/>
      <c r="FA6" s="495"/>
      <c r="FB6" s="495"/>
      <c r="FC6" s="495"/>
      <c r="FD6" s="495"/>
      <c r="FE6" s="495"/>
      <c r="FF6" s="495"/>
      <c r="FG6" s="495"/>
      <c r="FH6" s="495"/>
      <c r="FI6" s="495"/>
      <c r="FJ6" s="495"/>
      <c r="FK6" s="495"/>
    </row>
    <row r="7" spans="1:167" s="22" customFormat="1" ht="9.75" customHeight="1">
      <c r="BP7" s="504" t="s">
        <v>24</v>
      </c>
      <c r="BQ7" s="504"/>
      <c r="BR7" s="504"/>
      <c r="BS7" s="504"/>
      <c r="BT7" s="504"/>
      <c r="BU7" s="504"/>
      <c r="BV7" s="504"/>
      <c r="BW7" s="504"/>
      <c r="BX7" s="504"/>
      <c r="BY7" s="504"/>
      <c r="BZ7" s="504"/>
      <c r="CA7" s="504"/>
      <c r="CB7" s="504"/>
      <c r="CC7" s="504"/>
      <c r="CD7" s="504"/>
      <c r="CE7" s="504"/>
      <c r="CF7" s="504"/>
      <c r="CG7" s="504"/>
      <c r="CH7" s="504"/>
      <c r="CI7" s="504"/>
      <c r="CJ7" s="504"/>
      <c r="CK7" s="504"/>
      <c r="CL7" s="51"/>
      <c r="CM7" s="51"/>
      <c r="DY7" s="505" t="s">
        <v>25</v>
      </c>
      <c r="DZ7" s="505"/>
      <c r="EA7" s="505"/>
      <c r="EB7" s="505"/>
      <c r="EC7" s="505"/>
      <c r="ED7" s="505"/>
      <c r="EE7" s="505"/>
      <c r="EF7" s="505"/>
      <c r="EG7" s="505"/>
      <c r="EH7" s="505"/>
      <c r="EI7" s="505"/>
      <c r="EJ7" s="505"/>
      <c r="EK7" s="505"/>
      <c r="EL7" s="505"/>
      <c r="EM7" s="505"/>
      <c r="EN7" s="505"/>
      <c r="EO7" s="505"/>
      <c r="EP7" s="505"/>
      <c r="EQ7" s="505"/>
      <c r="ER7" s="505"/>
      <c r="ES7" s="505"/>
      <c r="ET7" s="505"/>
      <c r="EU7" s="505"/>
      <c r="EV7" s="505"/>
      <c r="EW7" s="505"/>
      <c r="EX7" s="505"/>
      <c r="EY7" s="505"/>
      <c r="EZ7" s="505"/>
      <c r="FA7" s="505"/>
      <c r="FB7" s="505"/>
      <c r="FC7" s="505"/>
      <c r="FD7" s="505"/>
      <c r="FE7" s="505"/>
      <c r="FF7" s="505"/>
      <c r="FG7" s="505"/>
      <c r="FH7" s="505"/>
      <c r="FI7" s="505"/>
      <c r="FJ7" s="505"/>
      <c r="FK7" s="505"/>
    </row>
    <row r="8" spans="1:167" s="23" customFormat="1" ht="10.5" customHeight="1">
      <c r="BP8" s="24" t="s">
        <v>26</v>
      </c>
      <c r="BQ8" s="498" t="s">
        <v>192</v>
      </c>
      <c r="BR8" s="498"/>
      <c r="BS8" s="498"/>
      <c r="BT8" s="498"/>
      <c r="BU8" s="498"/>
      <c r="BV8" s="499" t="s">
        <v>26</v>
      </c>
      <c r="BW8" s="499"/>
      <c r="BX8" s="498" t="s">
        <v>273</v>
      </c>
      <c r="BY8" s="498"/>
      <c r="BZ8" s="498"/>
      <c r="CA8" s="498"/>
      <c r="CB8" s="498"/>
      <c r="CC8" s="498"/>
      <c r="CD8" s="498"/>
      <c r="CE8" s="498"/>
      <c r="CF8" s="498"/>
      <c r="CG8" s="498"/>
      <c r="CH8" s="498"/>
      <c r="CI8" s="498"/>
      <c r="CJ8" s="498"/>
      <c r="CK8" s="498"/>
      <c r="CL8" s="498"/>
      <c r="CM8" s="498"/>
      <c r="CN8" s="498"/>
      <c r="CO8" s="498"/>
      <c r="CP8" s="498"/>
      <c r="CQ8" s="498"/>
      <c r="CR8" s="498"/>
      <c r="CS8" s="498"/>
      <c r="CT8" s="498"/>
      <c r="CU8" s="496">
        <v>20</v>
      </c>
      <c r="CV8" s="496"/>
      <c r="CW8" s="496"/>
      <c r="CX8" s="496"/>
      <c r="CY8" s="497" t="s">
        <v>4</v>
      </c>
      <c r="CZ8" s="497"/>
      <c r="DA8" s="497"/>
      <c r="DB8" s="499" t="s">
        <v>10</v>
      </c>
      <c r="DC8" s="499"/>
      <c r="DD8" s="499"/>
      <c r="FK8" s="24"/>
    </row>
    <row r="9" spans="1:167" s="27" customFormat="1" ht="15" customHeight="1">
      <c r="B9" s="616" t="s">
        <v>268</v>
      </c>
      <c r="C9" s="616"/>
      <c r="D9" s="616"/>
      <c r="E9" s="616"/>
      <c r="F9" s="616"/>
      <c r="G9" s="616"/>
      <c r="H9" s="616"/>
      <c r="I9" s="616"/>
      <c r="J9" s="616"/>
      <c r="K9" s="616"/>
      <c r="L9" s="616"/>
      <c r="M9" s="616"/>
      <c r="N9" s="616"/>
      <c r="O9" s="616"/>
      <c r="P9" s="616"/>
      <c r="Q9" s="616"/>
      <c r="R9" s="616"/>
      <c r="S9" s="616"/>
      <c r="T9" s="616"/>
      <c r="U9" s="616"/>
      <c r="V9" s="616"/>
      <c r="W9" s="616"/>
      <c r="X9" s="616"/>
      <c r="Y9" s="616"/>
      <c r="Z9" s="616"/>
      <c r="AA9" s="616"/>
      <c r="AB9" s="616"/>
      <c r="AC9" s="616"/>
      <c r="AD9" s="616"/>
      <c r="AE9" s="616"/>
      <c r="AF9" s="616"/>
      <c r="AG9" s="616"/>
      <c r="AH9" s="616"/>
      <c r="AI9" s="616"/>
      <c r="AJ9" s="616"/>
      <c r="AK9" s="616"/>
      <c r="AL9" s="616"/>
      <c r="AM9" s="616"/>
      <c r="AN9" s="616"/>
      <c r="AO9" s="616"/>
      <c r="AP9" s="616"/>
      <c r="AQ9" s="616"/>
      <c r="AR9" s="616"/>
      <c r="AS9" s="616"/>
      <c r="AT9" s="616"/>
      <c r="AU9" s="616"/>
      <c r="AV9" s="616"/>
      <c r="AW9" s="616"/>
      <c r="AX9" s="616"/>
      <c r="AY9" s="616"/>
      <c r="AZ9" s="616"/>
      <c r="BA9" s="616"/>
      <c r="BB9" s="616"/>
      <c r="BC9" s="616"/>
      <c r="BD9" s="616"/>
      <c r="BE9" s="616"/>
      <c r="BF9" s="616"/>
      <c r="BG9" s="616"/>
      <c r="BH9" s="616"/>
      <c r="BI9" s="616"/>
      <c r="BJ9" s="616"/>
      <c r="BK9" s="616"/>
      <c r="BL9" s="616"/>
      <c r="BM9" s="616"/>
      <c r="BN9" s="616"/>
      <c r="BO9" s="616"/>
      <c r="BP9" s="616"/>
      <c r="BQ9" s="616"/>
      <c r="BR9" s="616"/>
      <c r="BS9" s="616"/>
      <c r="BT9" s="616"/>
      <c r="BU9" s="616"/>
      <c r="BV9" s="616"/>
      <c r="BW9" s="616"/>
      <c r="BX9" s="616"/>
      <c r="BY9" s="616"/>
      <c r="BZ9" s="616"/>
      <c r="CA9" s="616"/>
      <c r="CB9" s="616"/>
      <c r="CC9" s="616"/>
      <c r="CD9" s="616"/>
      <c r="CE9" s="616"/>
      <c r="CF9" s="616"/>
      <c r="CG9" s="616"/>
      <c r="CH9" s="616"/>
      <c r="CI9" s="616"/>
      <c r="CJ9" s="616"/>
      <c r="CK9" s="616"/>
      <c r="CL9" s="616"/>
      <c r="CM9" s="616"/>
      <c r="CN9" s="616"/>
      <c r="CO9" s="616"/>
      <c r="CP9" s="616"/>
      <c r="CQ9" s="616"/>
      <c r="CR9" s="616"/>
      <c r="CS9" s="616"/>
      <c r="CT9" s="616"/>
      <c r="CU9" s="616"/>
      <c r="CV9" s="616"/>
      <c r="CW9" s="616"/>
      <c r="CX9" s="616"/>
      <c r="CY9" s="616"/>
      <c r="CZ9" s="616"/>
      <c r="DA9" s="616"/>
      <c r="DB9" s="616"/>
      <c r="DC9" s="616"/>
      <c r="DD9" s="616"/>
      <c r="DE9" s="616"/>
      <c r="DF9" s="616"/>
      <c r="DG9" s="616"/>
      <c r="DH9" s="616"/>
      <c r="DI9" s="616"/>
      <c r="DJ9" s="616"/>
      <c r="DK9" s="616"/>
      <c r="DL9" s="616"/>
      <c r="DM9" s="616"/>
      <c r="DN9" s="616"/>
      <c r="DO9" s="616"/>
      <c r="DP9" s="616"/>
      <c r="DQ9" s="616"/>
      <c r="DR9" s="616"/>
      <c r="DS9" s="616"/>
      <c r="DT9" s="616"/>
      <c r="DU9" s="616"/>
      <c r="DV9" s="616"/>
      <c r="DW9" s="616"/>
      <c r="DX9" s="616"/>
      <c r="DY9" s="616"/>
      <c r="DZ9" s="616"/>
      <c r="EA9" s="616"/>
      <c r="EB9" s="616"/>
      <c r="EC9" s="616"/>
      <c r="ED9" s="616"/>
      <c r="EE9" s="616"/>
      <c r="EF9" s="616"/>
      <c r="EG9" s="616"/>
      <c r="EH9" s="616"/>
      <c r="EI9" s="616"/>
      <c r="EJ9" s="616"/>
      <c r="EK9" s="616"/>
      <c r="EL9" s="616"/>
      <c r="EM9" s="616"/>
      <c r="EN9" s="616"/>
      <c r="EO9" s="616"/>
      <c r="EP9" s="616"/>
      <c r="EQ9" s="616"/>
      <c r="ER9" s="616"/>
      <c r="ES9" s="616"/>
      <c r="ET9" s="616"/>
      <c r="EU9" s="616"/>
      <c r="EV9" s="616"/>
      <c r="EW9" s="616"/>
      <c r="EX9" s="616"/>
    </row>
    <row r="10" spans="1:167" s="23" customFormat="1" ht="12" customHeight="1" thickBot="1">
      <c r="A10" s="28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I10" s="50" t="s">
        <v>644</v>
      </c>
      <c r="EJ10" s="587" t="s">
        <v>4</v>
      </c>
      <c r="EK10" s="587"/>
      <c r="EL10" s="587"/>
      <c r="EM10" s="587"/>
      <c r="EN10" s="29" t="s">
        <v>269</v>
      </c>
      <c r="EO10" s="29"/>
      <c r="EP10" s="29"/>
      <c r="EQ10" s="29"/>
      <c r="EZ10" s="620" t="s">
        <v>270</v>
      </c>
      <c r="FA10" s="621"/>
      <c r="FB10" s="621"/>
      <c r="FC10" s="621"/>
      <c r="FD10" s="621"/>
      <c r="FE10" s="621"/>
      <c r="FF10" s="621"/>
      <c r="FG10" s="621"/>
      <c r="FH10" s="621"/>
      <c r="FI10" s="621"/>
      <c r="FJ10" s="621"/>
      <c r="FK10" s="622"/>
    </row>
    <row r="11" spans="1:167" s="23" customFormat="1" ht="12" customHeight="1">
      <c r="EB11" s="29"/>
      <c r="EC11" s="29"/>
      <c r="ED11" s="29"/>
      <c r="EE11" s="29"/>
      <c r="EF11" s="30"/>
      <c r="EG11" s="30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2"/>
      <c r="ES11" s="32"/>
      <c r="ET11" s="32"/>
      <c r="EU11" s="32"/>
      <c r="EW11" s="31"/>
      <c r="EX11" s="32" t="s">
        <v>271</v>
      </c>
      <c r="EZ11" s="613" t="s">
        <v>272</v>
      </c>
      <c r="FA11" s="614"/>
      <c r="FB11" s="614"/>
      <c r="FC11" s="614"/>
      <c r="FD11" s="614"/>
      <c r="FE11" s="614"/>
      <c r="FF11" s="614"/>
      <c r="FG11" s="614"/>
      <c r="FH11" s="614"/>
      <c r="FI11" s="614"/>
      <c r="FJ11" s="614"/>
      <c r="FK11" s="615"/>
    </row>
    <row r="12" spans="1:167" s="23" customFormat="1" ht="10.5" customHeight="1">
      <c r="AQ12" s="24" t="s">
        <v>40</v>
      </c>
      <c r="AR12" s="498" t="s">
        <v>192</v>
      </c>
      <c r="AS12" s="498"/>
      <c r="AT12" s="498"/>
      <c r="AU12" s="498"/>
      <c r="AV12" s="498"/>
      <c r="AW12" s="499" t="s">
        <v>26</v>
      </c>
      <c r="AX12" s="499"/>
      <c r="AY12" s="498" t="s">
        <v>273</v>
      </c>
      <c r="AZ12" s="498"/>
      <c r="BA12" s="498"/>
      <c r="BB12" s="498"/>
      <c r="BC12" s="498"/>
      <c r="BD12" s="498"/>
      <c r="BE12" s="498"/>
      <c r="BF12" s="498"/>
      <c r="BG12" s="498"/>
      <c r="BH12" s="498"/>
      <c r="BI12" s="498"/>
      <c r="BJ12" s="498"/>
      <c r="BK12" s="498"/>
      <c r="BL12" s="498"/>
      <c r="BM12" s="498"/>
      <c r="BN12" s="498"/>
      <c r="BO12" s="498"/>
      <c r="BP12" s="498"/>
      <c r="BQ12" s="498"/>
      <c r="BR12" s="498"/>
      <c r="BS12" s="498"/>
      <c r="BT12" s="498"/>
      <c r="BU12" s="498"/>
      <c r="BV12" s="496">
        <v>20</v>
      </c>
      <c r="BW12" s="496"/>
      <c r="BX12" s="496"/>
      <c r="BY12" s="496"/>
      <c r="BZ12" s="497" t="s">
        <v>4</v>
      </c>
      <c r="CA12" s="497"/>
      <c r="CB12" s="497"/>
      <c r="CC12" s="499" t="s">
        <v>10</v>
      </c>
      <c r="CD12" s="499"/>
      <c r="CE12" s="499"/>
      <c r="ER12" s="24"/>
      <c r="ES12" s="24"/>
      <c r="ET12" s="24"/>
      <c r="EU12" s="24"/>
      <c r="EX12" s="24" t="s">
        <v>29</v>
      </c>
      <c r="EZ12" s="618" t="s">
        <v>193</v>
      </c>
      <c r="FA12" s="541"/>
      <c r="FB12" s="541"/>
      <c r="FC12" s="541"/>
      <c r="FD12" s="541"/>
      <c r="FE12" s="541"/>
      <c r="FF12" s="541"/>
      <c r="FG12" s="541"/>
      <c r="FH12" s="541"/>
      <c r="FI12" s="541"/>
      <c r="FJ12" s="541"/>
      <c r="FK12" s="619"/>
    </row>
    <row r="13" spans="1:167" s="23" customFormat="1" ht="10.5" customHeight="1">
      <c r="A13" s="23" t="s">
        <v>283</v>
      </c>
      <c r="AO13" s="573" t="s">
        <v>701</v>
      </c>
      <c r="AP13" s="573"/>
      <c r="AQ13" s="573"/>
      <c r="AR13" s="573"/>
      <c r="AS13" s="573"/>
      <c r="AT13" s="573"/>
      <c r="AU13" s="573"/>
      <c r="AV13" s="573"/>
      <c r="AW13" s="573"/>
      <c r="AX13" s="573"/>
      <c r="AY13" s="573"/>
      <c r="AZ13" s="573"/>
      <c r="BA13" s="573"/>
      <c r="BB13" s="573"/>
      <c r="BC13" s="573"/>
      <c r="BD13" s="573"/>
      <c r="BE13" s="573"/>
      <c r="BF13" s="573"/>
      <c r="BG13" s="573"/>
      <c r="BH13" s="573"/>
      <c r="BI13" s="573"/>
      <c r="BJ13" s="573"/>
      <c r="BK13" s="573"/>
      <c r="BL13" s="573"/>
      <c r="BM13" s="573"/>
      <c r="BN13" s="573"/>
      <c r="BO13" s="573"/>
      <c r="BP13" s="573"/>
      <c r="BQ13" s="573"/>
      <c r="BR13" s="573"/>
      <c r="BS13" s="573"/>
      <c r="BT13" s="573"/>
      <c r="BU13" s="573"/>
      <c r="BV13" s="573"/>
      <c r="BW13" s="573"/>
      <c r="BX13" s="573"/>
      <c r="BY13" s="573"/>
      <c r="BZ13" s="573"/>
      <c r="CA13" s="573"/>
      <c r="CB13" s="573"/>
      <c r="CC13" s="573"/>
      <c r="CD13" s="573"/>
      <c r="CE13" s="573"/>
      <c r="CF13" s="573"/>
      <c r="CG13" s="573"/>
      <c r="CH13" s="573"/>
      <c r="CI13" s="573"/>
      <c r="CJ13" s="573"/>
      <c r="CK13" s="573"/>
      <c r="CL13" s="573"/>
      <c r="CM13" s="573"/>
      <c r="CN13" s="573"/>
      <c r="CO13" s="573"/>
      <c r="CP13" s="573"/>
      <c r="CQ13" s="573"/>
      <c r="CR13" s="573"/>
      <c r="CS13" s="573"/>
      <c r="CT13" s="573"/>
      <c r="CU13" s="573"/>
      <c r="CV13" s="573"/>
      <c r="CW13" s="573"/>
      <c r="CX13" s="573"/>
      <c r="CY13" s="573"/>
      <c r="CZ13" s="573"/>
      <c r="DA13" s="573"/>
      <c r="DB13" s="573"/>
      <c r="DC13" s="573"/>
      <c r="DD13" s="573"/>
      <c r="DE13" s="573"/>
      <c r="DF13" s="573"/>
      <c r="DG13" s="573"/>
      <c r="DH13" s="573"/>
      <c r="DI13" s="573"/>
      <c r="DJ13" s="573"/>
      <c r="DK13" s="573"/>
      <c r="DL13" s="573"/>
      <c r="DM13" s="573"/>
      <c r="DN13" s="573"/>
      <c r="DO13" s="573"/>
      <c r="DP13" s="573"/>
      <c r="DQ13" s="573"/>
      <c r="DR13" s="573"/>
      <c r="DS13" s="573"/>
      <c r="DT13" s="573"/>
      <c r="DU13" s="573"/>
      <c r="DV13" s="573"/>
      <c r="DW13" s="573"/>
      <c r="DX13" s="573"/>
      <c r="DY13" s="573"/>
      <c r="DZ13" s="573"/>
      <c r="EA13" s="573"/>
      <c r="EB13" s="573"/>
      <c r="EC13" s="573"/>
      <c r="ED13" s="573"/>
      <c r="EE13" s="573"/>
      <c r="EF13" s="573"/>
      <c r="EG13" s="573"/>
      <c r="EH13" s="573"/>
      <c r="EI13" s="573"/>
      <c r="EJ13" s="573"/>
      <c r="EK13" s="573"/>
      <c r="EL13" s="573"/>
      <c r="ER13" s="24"/>
      <c r="ES13" s="24"/>
      <c r="ET13" s="24"/>
      <c r="EU13" s="24"/>
      <c r="EX13" s="24"/>
      <c r="EZ13" s="597" t="s">
        <v>706</v>
      </c>
      <c r="FA13" s="598"/>
      <c r="FB13" s="598"/>
      <c r="FC13" s="598"/>
      <c r="FD13" s="598"/>
      <c r="FE13" s="598"/>
      <c r="FF13" s="598"/>
      <c r="FG13" s="598"/>
      <c r="FH13" s="598"/>
      <c r="FI13" s="598"/>
      <c r="FJ13" s="598"/>
      <c r="FK13" s="599"/>
    </row>
    <row r="14" spans="1:167" s="23" customFormat="1" ht="10.5" customHeight="1">
      <c r="A14" s="23" t="s">
        <v>284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O14" s="574"/>
      <c r="AP14" s="574"/>
      <c r="AQ14" s="574"/>
      <c r="AR14" s="574"/>
      <c r="AS14" s="574"/>
      <c r="AT14" s="574"/>
      <c r="AU14" s="574"/>
      <c r="AV14" s="574"/>
      <c r="AW14" s="574"/>
      <c r="AX14" s="574"/>
      <c r="AY14" s="574"/>
      <c r="AZ14" s="574"/>
      <c r="BA14" s="574"/>
      <c r="BB14" s="574"/>
      <c r="BC14" s="574"/>
      <c r="BD14" s="574"/>
      <c r="BE14" s="574"/>
      <c r="BF14" s="574"/>
      <c r="BG14" s="574"/>
      <c r="BH14" s="574"/>
      <c r="BI14" s="574"/>
      <c r="BJ14" s="574"/>
      <c r="BK14" s="574"/>
      <c r="BL14" s="574"/>
      <c r="BM14" s="574"/>
      <c r="BN14" s="574"/>
      <c r="BO14" s="574"/>
      <c r="BP14" s="574"/>
      <c r="BQ14" s="574"/>
      <c r="BR14" s="574"/>
      <c r="BS14" s="574"/>
      <c r="BT14" s="574"/>
      <c r="BU14" s="574"/>
      <c r="BV14" s="574"/>
      <c r="BW14" s="574"/>
      <c r="BX14" s="574"/>
      <c r="BY14" s="574"/>
      <c r="BZ14" s="574"/>
      <c r="CA14" s="574"/>
      <c r="CB14" s="574"/>
      <c r="CC14" s="574"/>
      <c r="CD14" s="574"/>
      <c r="CE14" s="574"/>
      <c r="CF14" s="574"/>
      <c r="CG14" s="574"/>
      <c r="CH14" s="574"/>
      <c r="CI14" s="574"/>
      <c r="CJ14" s="574"/>
      <c r="CK14" s="574"/>
      <c r="CL14" s="574"/>
      <c r="CM14" s="574"/>
      <c r="CN14" s="574"/>
      <c r="CO14" s="574"/>
      <c r="CP14" s="574"/>
      <c r="CQ14" s="574"/>
      <c r="CR14" s="574"/>
      <c r="CS14" s="574"/>
      <c r="CT14" s="574"/>
      <c r="CU14" s="574"/>
      <c r="CV14" s="574"/>
      <c r="CW14" s="574"/>
      <c r="CX14" s="574"/>
      <c r="CY14" s="574"/>
      <c r="CZ14" s="574"/>
      <c r="DA14" s="574"/>
      <c r="DB14" s="574"/>
      <c r="DC14" s="574"/>
      <c r="DD14" s="574"/>
      <c r="DE14" s="574"/>
      <c r="DF14" s="574"/>
      <c r="DG14" s="574"/>
      <c r="DH14" s="574"/>
      <c r="DI14" s="574"/>
      <c r="DJ14" s="574"/>
      <c r="DK14" s="574"/>
      <c r="DL14" s="574"/>
      <c r="DM14" s="574"/>
      <c r="DN14" s="574"/>
      <c r="DO14" s="574"/>
      <c r="DP14" s="574"/>
      <c r="DQ14" s="574"/>
      <c r="DR14" s="574"/>
      <c r="DS14" s="574"/>
      <c r="DT14" s="574"/>
      <c r="DU14" s="574"/>
      <c r="DV14" s="574"/>
      <c r="DW14" s="574"/>
      <c r="DX14" s="574"/>
      <c r="DY14" s="574"/>
      <c r="DZ14" s="574"/>
      <c r="EA14" s="574"/>
      <c r="EB14" s="574"/>
      <c r="EC14" s="574"/>
      <c r="ED14" s="574"/>
      <c r="EE14" s="574"/>
      <c r="EF14" s="574"/>
      <c r="EG14" s="574"/>
      <c r="EH14" s="574"/>
      <c r="EI14" s="574"/>
      <c r="EJ14" s="574"/>
      <c r="EK14" s="574"/>
      <c r="EL14" s="574"/>
      <c r="ER14" s="24"/>
      <c r="ES14" s="24"/>
      <c r="ET14" s="24"/>
      <c r="EU14" s="24"/>
      <c r="EX14" s="24" t="s">
        <v>285</v>
      </c>
      <c r="EZ14" s="604"/>
      <c r="FA14" s="498"/>
      <c r="FB14" s="498"/>
      <c r="FC14" s="498"/>
      <c r="FD14" s="498"/>
      <c r="FE14" s="498"/>
      <c r="FF14" s="498"/>
      <c r="FG14" s="498"/>
      <c r="FH14" s="498"/>
      <c r="FI14" s="498"/>
      <c r="FJ14" s="498"/>
      <c r="FK14" s="605"/>
    </row>
    <row r="15" spans="1:167" s="23" customFormat="1" ht="3" customHeight="1" thickBot="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R15" s="24"/>
      <c r="ES15" s="24"/>
      <c r="ET15" s="24"/>
      <c r="EU15" s="24"/>
      <c r="EX15" s="24"/>
      <c r="EZ15" s="597"/>
      <c r="FA15" s="598"/>
      <c r="FB15" s="598"/>
      <c r="FC15" s="598"/>
      <c r="FD15" s="598"/>
      <c r="FE15" s="598"/>
      <c r="FF15" s="598"/>
      <c r="FG15" s="598"/>
      <c r="FH15" s="598"/>
      <c r="FI15" s="598"/>
      <c r="FJ15" s="598"/>
      <c r="FK15" s="599"/>
    </row>
    <row r="16" spans="1:167" s="23" customFormat="1" ht="10.5" customHeight="1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N16" s="26"/>
      <c r="AO16" s="34" t="s">
        <v>286</v>
      </c>
      <c r="AP16" s="26"/>
      <c r="AQ16" s="26"/>
      <c r="AR16" s="26"/>
      <c r="AY16" s="607" t="s">
        <v>702</v>
      </c>
      <c r="AZ16" s="608"/>
      <c r="BA16" s="608"/>
      <c r="BB16" s="608"/>
      <c r="BC16" s="608"/>
      <c r="BD16" s="608"/>
      <c r="BE16" s="608"/>
      <c r="BF16" s="608"/>
      <c r="BG16" s="608"/>
      <c r="BH16" s="608"/>
      <c r="BI16" s="608"/>
      <c r="BJ16" s="608"/>
      <c r="BK16" s="608"/>
      <c r="BL16" s="608"/>
      <c r="BM16" s="608"/>
      <c r="BN16" s="608"/>
      <c r="BO16" s="608"/>
      <c r="BP16" s="608"/>
      <c r="BQ16" s="608"/>
      <c r="BR16" s="608"/>
      <c r="BS16" s="608"/>
      <c r="BT16" s="608"/>
      <c r="BU16" s="608"/>
      <c r="BV16" s="608"/>
      <c r="BW16" s="608"/>
      <c r="BX16" s="608"/>
      <c r="BY16" s="608"/>
      <c r="BZ16" s="609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R16" s="24"/>
      <c r="ES16" s="24"/>
      <c r="ET16" s="24"/>
      <c r="EU16" s="24"/>
      <c r="EX16" s="24" t="s">
        <v>287</v>
      </c>
      <c r="EZ16" s="601"/>
      <c r="FA16" s="602"/>
      <c r="FB16" s="602"/>
      <c r="FC16" s="602"/>
      <c r="FD16" s="602"/>
      <c r="FE16" s="602"/>
      <c r="FF16" s="602"/>
      <c r="FG16" s="602"/>
      <c r="FH16" s="602"/>
      <c r="FI16" s="602"/>
      <c r="FJ16" s="602"/>
      <c r="FK16" s="603"/>
    </row>
    <row r="17" spans="1:167" s="23" customFormat="1" ht="3" customHeight="1" thickBo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Y17" s="610"/>
      <c r="AZ17" s="611"/>
      <c r="BA17" s="611"/>
      <c r="BB17" s="611"/>
      <c r="BC17" s="611"/>
      <c r="BD17" s="611"/>
      <c r="BE17" s="611"/>
      <c r="BF17" s="611"/>
      <c r="BG17" s="611"/>
      <c r="BH17" s="611"/>
      <c r="BI17" s="611"/>
      <c r="BJ17" s="611"/>
      <c r="BK17" s="611"/>
      <c r="BL17" s="611"/>
      <c r="BM17" s="611"/>
      <c r="BN17" s="611"/>
      <c r="BO17" s="611"/>
      <c r="BP17" s="611"/>
      <c r="BQ17" s="611"/>
      <c r="BR17" s="611"/>
      <c r="BS17" s="611"/>
      <c r="BT17" s="611"/>
      <c r="BU17" s="611"/>
      <c r="BV17" s="611"/>
      <c r="BW17" s="611"/>
      <c r="BX17" s="611"/>
      <c r="BY17" s="611"/>
      <c r="BZ17" s="612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R17" s="24"/>
      <c r="ES17" s="24"/>
      <c r="ET17" s="24"/>
      <c r="EU17" s="24"/>
      <c r="EX17" s="24"/>
      <c r="EZ17" s="604"/>
      <c r="FA17" s="498"/>
      <c r="FB17" s="498"/>
      <c r="FC17" s="498"/>
      <c r="FD17" s="498"/>
      <c r="FE17" s="498"/>
      <c r="FF17" s="498"/>
      <c r="FG17" s="498"/>
      <c r="FH17" s="498"/>
      <c r="FI17" s="498"/>
      <c r="FJ17" s="498"/>
      <c r="FK17" s="605"/>
    </row>
    <row r="18" spans="1:167" s="23" customFormat="1" ht="10.5" customHeight="1">
      <c r="A18" s="23" t="s">
        <v>288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O18" s="575" t="s">
        <v>704</v>
      </c>
      <c r="AP18" s="575"/>
      <c r="AQ18" s="575"/>
      <c r="AR18" s="575"/>
      <c r="AS18" s="575"/>
      <c r="AT18" s="575"/>
      <c r="AU18" s="575"/>
      <c r="AV18" s="575"/>
      <c r="AW18" s="575"/>
      <c r="AX18" s="575"/>
      <c r="AY18" s="575"/>
      <c r="AZ18" s="575"/>
      <c r="BA18" s="575"/>
      <c r="BB18" s="575"/>
      <c r="BC18" s="575"/>
      <c r="BD18" s="575"/>
      <c r="BE18" s="575"/>
      <c r="BF18" s="575"/>
      <c r="BG18" s="575"/>
      <c r="BH18" s="575"/>
      <c r="BI18" s="575"/>
      <c r="BJ18" s="575"/>
      <c r="BK18" s="575"/>
      <c r="BL18" s="575"/>
      <c r="BM18" s="575"/>
      <c r="BN18" s="575"/>
      <c r="BO18" s="575"/>
      <c r="BP18" s="575"/>
      <c r="BQ18" s="575"/>
      <c r="BR18" s="575"/>
      <c r="BS18" s="575"/>
      <c r="BT18" s="575"/>
      <c r="BU18" s="575"/>
      <c r="BV18" s="575"/>
      <c r="BW18" s="575"/>
      <c r="BX18" s="575"/>
      <c r="BY18" s="575"/>
      <c r="BZ18" s="575"/>
      <c r="CA18" s="575"/>
      <c r="CB18" s="575"/>
      <c r="CC18" s="575"/>
      <c r="CD18" s="575"/>
      <c r="CE18" s="575"/>
      <c r="CF18" s="575"/>
      <c r="CG18" s="575"/>
      <c r="CH18" s="575"/>
      <c r="CI18" s="575"/>
      <c r="CJ18" s="575"/>
      <c r="CK18" s="575"/>
      <c r="CL18" s="575"/>
      <c r="CM18" s="575"/>
      <c r="CN18" s="575"/>
      <c r="CO18" s="575"/>
      <c r="CP18" s="575"/>
      <c r="CQ18" s="575"/>
      <c r="CR18" s="575"/>
      <c r="CS18" s="575"/>
      <c r="CT18" s="575"/>
      <c r="CU18" s="575"/>
      <c r="CV18" s="575"/>
      <c r="CW18" s="575"/>
      <c r="CX18" s="575"/>
      <c r="CY18" s="575"/>
      <c r="CZ18" s="575"/>
      <c r="DA18" s="575"/>
      <c r="DB18" s="575"/>
      <c r="DC18" s="575"/>
      <c r="DD18" s="575"/>
      <c r="DE18" s="575"/>
      <c r="DF18" s="575"/>
      <c r="DG18" s="575"/>
      <c r="DH18" s="575"/>
      <c r="DI18" s="575"/>
      <c r="DJ18" s="575"/>
      <c r="DK18" s="575"/>
      <c r="DL18" s="575"/>
      <c r="DM18" s="575"/>
      <c r="DN18" s="575"/>
      <c r="DO18" s="575"/>
      <c r="DP18" s="575"/>
      <c r="DQ18" s="575"/>
      <c r="DR18" s="575"/>
      <c r="DS18" s="575"/>
      <c r="DT18" s="575"/>
      <c r="DU18" s="575"/>
      <c r="DV18" s="575"/>
      <c r="DW18" s="575"/>
      <c r="DX18" s="575"/>
      <c r="DY18" s="575"/>
      <c r="DZ18" s="575"/>
      <c r="EA18" s="575"/>
      <c r="EB18" s="575"/>
      <c r="EC18" s="575"/>
      <c r="ED18" s="575"/>
      <c r="EE18" s="575"/>
      <c r="EF18" s="575"/>
      <c r="EG18" s="575"/>
      <c r="EH18" s="575"/>
      <c r="EI18" s="575"/>
      <c r="EJ18" s="575"/>
      <c r="EK18" s="575"/>
      <c r="EL18" s="575"/>
      <c r="ER18" s="24"/>
      <c r="ES18" s="24"/>
      <c r="ET18" s="24"/>
      <c r="EU18" s="24"/>
      <c r="EX18" s="32" t="s">
        <v>289</v>
      </c>
      <c r="EZ18" s="618" t="s">
        <v>703</v>
      </c>
      <c r="FA18" s="541"/>
      <c r="FB18" s="541"/>
      <c r="FC18" s="541"/>
      <c r="FD18" s="541"/>
      <c r="FE18" s="541"/>
      <c r="FF18" s="541"/>
      <c r="FG18" s="541"/>
      <c r="FH18" s="541"/>
      <c r="FI18" s="541"/>
      <c r="FJ18" s="541"/>
      <c r="FK18" s="619"/>
    </row>
    <row r="19" spans="1:167" s="23" customFormat="1" ht="10.5" customHeight="1">
      <c r="A19" s="23" t="s">
        <v>290</v>
      </c>
      <c r="AO19" s="606" t="s">
        <v>667</v>
      </c>
      <c r="AP19" s="606"/>
      <c r="AQ19" s="606"/>
      <c r="AR19" s="606"/>
      <c r="AS19" s="606"/>
      <c r="AT19" s="606"/>
      <c r="AU19" s="606"/>
      <c r="AV19" s="606"/>
      <c r="AW19" s="606"/>
      <c r="AX19" s="606"/>
      <c r="AY19" s="606"/>
      <c r="AZ19" s="606"/>
      <c r="BA19" s="606"/>
      <c r="BB19" s="606"/>
      <c r="BC19" s="606"/>
      <c r="BD19" s="606"/>
      <c r="BE19" s="606"/>
      <c r="BF19" s="606"/>
      <c r="BG19" s="606"/>
      <c r="BH19" s="606"/>
      <c r="BI19" s="606"/>
      <c r="BJ19" s="606"/>
      <c r="BK19" s="606"/>
      <c r="BL19" s="606"/>
      <c r="BM19" s="606"/>
      <c r="BN19" s="606"/>
      <c r="BO19" s="606"/>
      <c r="BP19" s="606"/>
      <c r="BQ19" s="606"/>
      <c r="BR19" s="606"/>
      <c r="BS19" s="606"/>
      <c r="BT19" s="606"/>
      <c r="BU19" s="606"/>
      <c r="BV19" s="606"/>
      <c r="BW19" s="606"/>
      <c r="BX19" s="606"/>
      <c r="BY19" s="606"/>
      <c r="BZ19" s="606"/>
      <c r="CA19" s="606"/>
      <c r="CB19" s="606"/>
      <c r="CC19" s="606"/>
      <c r="CD19" s="606"/>
      <c r="CE19" s="606"/>
      <c r="CF19" s="606"/>
      <c r="CG19" s="606"/>
      <c r="CH19" s="606"/>
      <c r="CI19" s="606"/>
      <c r="CJ19" s="606"/>
      <c r="CK19" s="606"/>
      <c r="CL19" s="606"/>
      <c r="CM19" s="606"/>
      <c r="CN19" s="606"/>
      <c r="CO19" s="606"/>
      <c r="CP19" s="606"/>
      <c r="CQ19" s="606"/>
      <c r="CR19" s="606"/>
      <c r="CS19" s="606"/>
      <c r="CT19" s="606"/>
      <c r="CU19" s="606"/>
      <c r="CV19" s="606"/>
      <c r="CW19" s="606"/>
      <c r="CX19" s="606"/>
      <c r="CY19" s="606"/>
      <c r="CZ19" s="606"/>
      <c r="DA19" s="606"/>
      <c r="DB19" s="606"/>
      <c r="DC19" s="606"/>
      <c r="DD19" s="606"/>
      <c r="DE19" s="606"/>
      <c r="DF19" s="606"/>
      <c r="DG19" s="606"/>
      <c r="DH19" s="606"/>
      <c r="DI19" s="606"/>
      <c r="DJ19" s="606"/>
      <c r="DK19" s="606"/>
      <c r="DL19" s="606"/>
      <c r="DM19" s="606"/>
      <c r="DN19" s="606"/>
      <c r="DO19" s="606"/>
      <c r="DP19" s="606"/>
      <c r="DQ19" s="606"/>
      <c r="DR19" s="606"/>
      <c r="DS19" s="606"/>
      <c r="DT19" s="606"/>
      <c r="DU19" s="606"/>
      <c r="DV19" s="606"/>
      <c r="DW19" s="606"/>
      <c r="DX19" s="606"/>
      <c r="DY19" s="606"/>
      <c r="DZ19" s="606"/>
      <c r="EA19" s="606"/>
      <c r="EB19" s="606"/>
      <c r="EC19" s="606"/>
      <c r="ED19" s="606"/>
      <c r="EE19" s="606"/>
      <c r="EF19" s="606"/>
      <c r="EG19" s="606"/>
      <c r="EH19" s="606"/>
      <c r="EI19" s="606"/>
      <c r="EJ19" s="606"/>
      <c r="EK19" s="606"/>
      <c r="EL19" s="606"/>
      <c r="ER19" s="24"/>
      <c r="ES19" s="24"/>
      <c r="ET19" s="24"/>
      <c r="EU19" s="24"/>
      <c r="EX19" s="24"/>
      <c r="EZ19" s="597"/>
      <c r="FA19" s="598"/>
      <c r="FB19" s="598"/>
      <c r="FC19" s="598"/>
      <c r="FD19" s="598"/>
      <c r="FE19" s="598"/>
      <c r="FF19" s="598"/>
      <c r="FG19" s="598"/>
      <c r="FH19" s="598"/>
      <c r="FI19" s="598"/>
      <c r="FJ19" s="598"/>
      <c r="FK19" s="599"/>
    </row>
    <row r="20" spans="1:167" s="23" customFormat="1" ht="10.5" customHeight="1">
      <c r="A20" s="23" t="s">
        <v>33</v>
      </c>
      <c r="AO20" s="575"/>
      <c r="AP20" s="575"/>
      <c r="AQ20" s="575"/>
      <c r="AR20" s="575"/>
      <c r="AS20" s="575"/>
      <c r="AT20" s="575"/>
      <c r="AU20" s="575"/>
      <c r="AV20" s="575"/>
      <c r="AW20" s="575"/>
      <c r="AX20" s="575"/>
      <c r="AY20" s="575"/>
      <c r="AZ20" s="575"/>
      <c r="BA20" s="575"/>
      <c r="BB20" s="575"/>
      <c r="BC20" s="575"/>
      <c r="BD20" s="575"/>
      <c r="BE20" s="575"/>
      <c r="BF20" s="575"/>
      <c r="BG20" s="575"/>
      <c r="BH20" s="575"/>
      <c r="BI20" s="575"/>
      <c r="BJ20" s="575"/>
      <c r="BK20" s="575"/>
      <c r="BL20" s="575"/>
      <c r="BM20" s="575"/>
      <c r="BN20" s="575"/>
      <c r="BO20" s="575"/>
      <c r="BP20" s="575"/>
      <c r="BQ20" s="575"/>
      <c r="BR20" s="575"/>
      <c r="BS20" s="575"/>
      <c r="BT20" s="575"/>
      <c r="BU20" s="575"/>
      <c r="BV20" s="575"/>
      <c r="BW20" s="575"/>
      <c r="BX20" s="575"/>
      <c r="BY20" s="575"/>
      <c r="BZ20" s="575"/>
      <c r="CA20" s="575"/>
      <c r="CB20" s="575"/>
      <c r="CC20" s="575"/>
      <c r="CD20" s="575"/>
      <c r="CE20" s="575"/>
      <c r="CF20" s="575"/>
      <c r="CG20" s="575"/>
      <c r="CH20" s="575"/>
      <c r="CI20" s="575"/>
      <c r="CJ20" s="575"/>
      <c r="CK20" s="575"/>
      <c r="CL20" s="575"/>
      <c r="CM20" s="575"/>
      <c r="CN20" s="575"/>
      <c r="CO20" s="575"/>
      <c r="CP20" s="575"/>
      <c r="CQ20" s="575"/>
      <c r="CR20" s="575"/>
      <c r="CS20" s="575"/>
      <c r="CT20" s="575"/>
      <c r="CU20" s="575"/>
      <c r="CV20" s="575"/>
      <c r="CW20" s="575"/>
      <c r="CX20" s="575"/>
      <c r="CY20" s="575"/>
      <c r="CZ20" s="575"/>
      <c r="DA20" s="575"/>
      <c r="DB20" s="575"/>
      <c r="DC20" s="575"/>
      <c r="DD20" s="575"/>
      <c r="DE20" s="575"/>
      <c r="DF20" s="575"/>
      <c r="DG20" s="575"/>
      <c r="DH20" s="575"/>
      <c r="DI20" s="575"/>
      <c r="DJ20" s="575"/>
      <c r="DK20" s="575"/>
      <c r="DL20" s="575"/>
      <c r="DM20" s="575"/>
      <c r="DN20" s="575"/>
      <c r="DO20" s="575"/>
      <c r="DP20" s="575"/>
      <c r="DQ20" s="575"/>
      <c r="DR20" s="575"/>
      <c r="DS20" s="575"/>
      <c r="DT20" s="575"/>
      <c r="DU20" s="575"/>
      <c r="DV20" s="575"/>
      <c r="DW20" s="575"/>
      <c r="DX20" s="575"/>
      <c r="DY20" s="575"/>
      <c r="DZ20" s="575"/>
      <c r="EA20" s="575"/>
      <c r="EB20" s="575"/>
      <c r="EC20" s="575"/>
      <c r="ED20" s="575"/>
      <c r="EE20" s="575"/>
      <c r="EF20" s="575"/>
      <c r="EG20" s="575"/>
      <c r="EH20" s="575"/>
      <c r="EI20" s="575"/>
      <c r="EJ20" s="575"/>
      <c r="EK20" s="575"/>
      <c r="EL20" s="575"/>
      <c r="ER20" s="24"/>
      <c r="ES20" s="24"/>
      <c r="ET20" s="24"/>
      <c r="EU20" s="24"/>
      <c r="EX20" s="24" t="s">
        <v>291</v>
      </c>
      <c r="EZ20" s="521" t="s">
        <v>707</v>
      </c>
      <c r="FA20" s="522"/>
      <c r="FB20" s="522"/>
      <c r="FC20" s="522"/>
      <c r="FD20" s="522"/>
      <c r="FE20" s="522"/>
      <c r="FF20" s="522"/>
      <c r="FG20" s="522"/>
      <c r="FH20" s="522"/>
      <c r="FI20" s="522"/>
      <c r="FJ20" s="522"/>
      <c r="FK20" s="600"/>
    </row>
    <row r="21" spans="1:167" s="23" customFormat="1" ht="10.5" customHeight="1">
      <c r="A21" s="23" t="s">
        <v>290</v>
      </c>
      <c r="AO21" s="606" t="s">
        <v>705</v>
      </c>
      <c r="AP21" s="606"/>
      <c r="AQ21" s="606"/>
      <c r="AR21" s="606"/>
      <c r="AS21" s="606"/>
      <c r="AT21" s="606"/>
      <c r="AU21" s="606"/>
      <c r="AV21" s="606"/>
      <c r="AW21" s="606"/>
      <c r="AX21" s="606"/>
      <c r="AY21" s="606"/>
      <c r="AZ21" s="606"/>
      <c r="BA21" s="606"/>
      <c r="BB21" s="606"/>
      <c r="BC21" s="606"/>
      <c r="BD21" s="606"/>
      <c r="BE21" s="606"/>
      <c r="BF21" s="606"/>
      <c r="BG21" s="606"/>
      <c r="BH21" s="606"/>
      <c r="BI21" s="606"/>
      <c r="BJ21" s="606"/>
      <c r="BK21" s="606"/>
      <c r="BL21" s="606"/>
      <c r="BM21" s="606"/>
      <c r="BN21" s="606"/>
      <c r="BO21" s="606"/>
      <c r="BP21" s="606"/>
      <c r="BQ21" s="606"/>
      <c r="BR21" s="606"/>
      <c r="BS21" s="606"/>
      <c r="BT21" s="606"/>
      <c r="BU21" s="606"/>
      <c r="BV21" s="606"/>
      <c r="BW21" s="606"/>
      <c r="BX21" s="606"/>
      <c r="BY21" s="606"/>
      <c r="BZ21" s="606"/>
      <c r="CA21" s="606"/>
      <c r="CB21" s="606"/>
      <c r="CC21" s="606"/>
      <c r="CD21" s="606"/>
      <c r="CE21" s="606"/>
      <c r="CF21" s="606"/>
      <c r="CG21" s="606"/>
      <c r="CH21" s="606"/>
      <c r="CI21" s="606"/>
      <c r="CJ21" s="606"/>
      <c r="CK21" s="606"/>
      <c r="CL21" s="606"/>
      <c r="CM21" s="606"/>
      <c r="CN21" s="606"/>
      <c r="CO21" s="606"/>
      <c r="CP21" s="606"/>
      <c r="CQ21" s="606"/>
      <c r="CR21" s="606"/>
      <c r="CS21" s="606"/>
      <c r="CT21" s="606"/>
      <c r="CU21" s="606"/>
      <c r="CV21" s="606"/>
      <c r="CW21" s="606"/>
      <c r="CX21" s="606"/>
      <c r="CY21" s="606"/>
      <c r="CZ21" s="606"/>
      <c r="DA21" s="606"/>
      <c r="DB21" s="606"/>
      <c r="DC21" s="606"/>
      <c r="DD21" s="606"/>
      <c r="DE21" s="606"/>
      <c r="DF21" s="606"/>
      <c r="DG21" s="606"/>
      <c r="DH21" s="606"/>
      <c r="DI21" s="606"/>
      <c r="DJ21" s="606"/>
      <c r="DK21" s="606"/>
      <c r="DL21" s="606"/>
      <c r="DM21" s="606"/>
      <c r="DN21" s="606"/>
      <c r="DO21" s="606"/>
      <c r="DP21" s="606"/>
      <c r="DQ21" s="606"/>
      <c r="DR21" s="606"/>
      <c r="DS21" s="606"/>
      <c r="DT21" s="606"/>
      <c r="DU21" s="606"/>
      <c r="DV21" s="606"/>
      <c r="DW21" s="606"/>
      <c r="DX21" s="606"/>
      <c r="DY21" s="606"/>
      <c r="DZ21" s="606"/>
      <c r="EA21" s="606"/>
      <c r="EB21" s="606"/>
      <c r="EC21" s="606"/>
      <c r="ED21" s="606"/>
      <c r="EE21" s="606"/>
      <c r="EF21" s="606"/>
      <c r="EG21" s="606"/>
      <c r="EH21" s="606"/>
      <c r="EI21" s="606"/>
      <c r="EJ21" s="606"/>
      <c r="EK21" s="606"/>
      <c r="EL21" s="606"/>
      <c r="EN21" s="31"/>
      <c r="EO21" s="31"/>
      <c r="EP21" s="31"/>
      <c r="EQ21" s="31"/>
      <c r="ER21" s="32"/>
      <c r="ES21" s="32"/>
      <c r="ET21" s="32"/>
      <c r="EU21" s="32"/>
      <c r="EW21" s="31"/>
      <c r="EZ21" s="597"/>
      <c r="FA21" s="598"/>
      <c r="FB21" s="598"/>
      <c r="FC21" s="598"/>
      <c r="FD21" s="598"/>
      <c r="FE21" s="598"/>
      <c r="FF21" s="598"/>
      <c r="FG21" s="598"/>
      <c r="FH21" s="598"/>
      <c r="FI21" s="598"/>
      <c r="FJ21" s="598"/>
      <c r="FK21" s="599"/>
    </row>
    <row r="22" spans="1:167" s="23" customFormat="1" ht="10.5" customHeight="1">
      <c r="A22" s="23" t="s">
        <v>292</v>
      </c>
      <c r="AO22" s="575"/>
      <c r="AP22" s="575"/>
      <c r="AQ22" s="575"/>
      <c r="AR22" s="575"/>
      <c r="AS22" s="575"/>
      <c r="AT22" s="575"/>
      <c r="AU22" s="575"/>
      <c r="AV22" s="575"/>
      <c r="AW22" s="575"/>
      <c r="AX22" s="575"/>
      <c r="AY22" s="575"/>
      <c r="AZ22" s="575"/>
      <c r="BA22" s="575"/>
      <c r="BB22" s="575"/>
      <c r="BC22" s="575"/>
      <c r="BD22" s="575"/>
      <c r="BE22" s="575"/>
      <c r="BF22" s="575"/>
      <c r="BG22" s="575"/>
      <c r="BH22" s="575"/>
      <c r="BI22" s="575"/>
      <c r="BJ22" s="575"/>
      <c r="BK22" s="575"/>
      <c r="BL22" s="575"/>
      <c r="BM22" s="575"/>
      <c r="BN22" s="575"/>
      <c r="BO22" s="575"/>
      <c r="BP22" s="575"/>
      <c r="BQ22" s="575"/>
      <c r="BR22" s="575"/>
      <c r="BS22" s="575"/>
      <c r="BT22" s="575"/>
      <c r="BU22" s="575"/>
      <c r="BV22" s="575"/>
      <c r="BW22" s="575"/>
      <c r="BX22" s="575"/>
      <c r="BY22" s="575"/>
      <c r="BZ22" s="575"/>
      <c r="CA22" s="575"/>
      <c r="CB22" s="575"/>
      <c r="CC22" s="575"/>
      <c r="CD22" s="575"/>
      <c r="CE22" s="575"/>
      <c r="CF22" s="575"/>
      <c r="CG22" s="575"/>
      <c r="CH22" s="575"/>
      <c r="CI22" s="575"/>
      <c r="CJ22" s="575"/>
      <c r="CK22" s="575"/>
      <c r="CL22" s="575"/>
      <c r="CM22" s="575"/>
      <c r="CN22" s="575"/>
      <c r="CO22" s="575"/>
      <c r="CP22" s="575"/>
      <c r="CQ22" s="575"/>
      <c r="CR22" s="575"/>
      <c r="CS22" s="575"/>
      <c r="CT22" s="575"/>
      <c r="CU22" s="575"/>
      <c r="CV22" s="575"/>
      <c r="CW22" s="575"/>
      <c r="CX22" s="575"/>
      <c r="CY22" s="575"/>
      <c r="CZ22" s="575"/>
      <c r="DA22" s="575"/>
      <c r="DB22" s="575"/>
      <c r="DC22" s="575"/>
      <c r="DD22" s="575"/>
      <c r="DE22" s="575"/>
      <c r="DF22" s="575"/>
      <c r="DG22" s="575"/>
      <c r="DH22" s="575"/>
      <c r="DI22" s="575"/>
      <c r="DJ22" s="575"/>
      <c r="DK22" s="575"/>
      <c r="DL22" s="575"/>
      <c r="DM22" s="575"/>
      <c r="DN22" s="575"/>
      <c r="DO22" s="575"/>
      <c r="DP22" s="575"/>
      <c r="DQ22" s="575"/>
      <c r="DR22" s="575"/>
      <c r="DS22" s="575"/>
      <c r="DT22" s="575"/>
      <c r="DU22" s="575"/>
      <c r="DV22" s="575"/>
      <c r="DW22" s="575"/>
      <c r="DX22" s="575"/>
      <c r="DY22" s="575"/>
      <c r="DZ22" s="575"/>
      <c r="EA22" s="575"/>
      <c r="EB22" s="575"/>
      <c r="EC22" s="575"/>
      <c r="ED22" s="575"/>
      <c r="EE22" s="575"/>
      <c r="EF22" s="575"/>
      <c r="EG22" s="575"/>
      <c r="EH22" s="575"/>
      <c r="EI22" s="575"/>
      <c r="EJ22" s="575"/>
      <c r="EK22" s="575"/>
      <c r="EL22" s="575"/>
      <c r="EN22" s="31"/>
      <c r="EO22" s="31"/>
      <c r="EP22" s="31"/>
      <c r="EQ22" s="31"/>
      <c r="ER22" s="32"/>
      <c r="ES22" s="32"/>
      <c r="ET22" s="32"/>
      <c r="EU22" s="32"/>
      <c r="EW22" s="31"/>
      <c r="EX22" s="24" t="s">
        <v>285</v>
      </c>
      <c r="EZ22" s="604"/>
      <c r="FA22" s="498"/>
      <c r="FB22" s="498"/>
      <c r="FC22" s="498"/>
      <c r="FD22" s="498"/>
      <c r="FE22" s="498"/>
      <c r="FF22" s="498"/>
      <c r="FG22" s="498"/>
      <c r="FH22" s="498"/>
      <c r="FI22" s="498"/>
      <c r="FJ22" s="498"/>
      <c r="FK22" s="605"/>
    </row>
    <row r="23" spans="1:167" s="23" customFormat="1" ht="10.5" customHeight="1">
      <c r="A23" s="23" t="s">
        <v>293</v>
      </c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1"/>
      <c r="EK23" s="31"/>
      <c r="EL23" s="31"/>
      <c r="EM23" s="31"/>
      <c r="EN23" s="31"/>
      <c r="EO23" s="31"/>
      <c r="EP23" s="31"/>
      <c r="EQ23" s="31"/>
      <c r="ER23" s="32"/>
      <c r="ES23" s="32"/>
      <c r="ET23" s="32"/>
      <c r="EU23" s="32"/>
      <c r="EW23" s="31"/>
      <c r="EX23" s="24" t="s">
        <v>36</v>
      </c>
      <c r="EZ23" s="521"/>
      <c r="FA23" s="522"/>
      <c r="FB23" s="522"/>
      <c r="FC23" s="522"/>
      <c r="FD23" s="522"/>
      <c r="FE23" s="522"/>
      <c r="FF23" s="522"/>
      <c r="FG23" s="522"/>
      <c r="FH23" s="522"/>
      <c r="FI23" s="522"/>
      <c r="FJ23" s="522"/>
      <c r="FK23" s="600"/>
    </row>
    <row r="24" spans="1:167" s="23" customFormat="1" ht="10.5" customHeight="1" thickBot="1">
      <c r="L24" s="495"/>
      <c r="M24" s="495"/>
      <c r="N24" s="495"/>
      <c r="O24" s="495"/>
      <c r="P24" s="495"/>
      <c r="Q24" s="495"/>
      <c r="R24" s="495"/>
      <c r="S24" s="495"/>
      <c r="T24" s="495"/>
      <c r="U24" s="495"/>
      <c r="V24" s="495"/>
      <c r="W24" s="495"/>
      <c r="X24" s="495"/>
      <c r="Y24" s="495"/>
      <c r="Z24" s="495"/>
      <c r="AA24" s="495"/>
      <c r="AB24" s="495"/>
      <c r="AC24" s="495"/>
      <c r="AD24" s="495"/>
      <c r="AE24" s="495"/>
      <c r="AF24" s="495"/>
      <c r="AG24" s="495"/>
      <c r="AH24" s="495"/>
      <c r="AI24" s="495"/>
      <c r="AJ24" s="495"/>
      <c r="AK24" s="495"/>
      <c r="AL24" s="495"/>
      <c r="AM24" s="495"/>
      <c r="AN24" s="495"/>
      <c r="AO24" s="495"/>
      <c r="AP24" s="495"/>
      <c r="AQ24" s="495"/>
      <c r="AR24" s="495"/>
      <c r="AS24" s="495"/>
      <c r="AT24" s="495"/>
      <c r="AU24" s="495"/>
      <c r="AV24" s="49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1"/>
      <c r="EK24" s="31"/>
      <c r="EL24" s="31"/>
      <c r="EM24" s="31"/>
      <c r="EN24" s="31"/>
      <c r="EO24" s="31"/>
      <c r="EP24" s="31"/>
      <c r="EQ24" s="31"/>
      <c r="ER24" s="32"/>
      <c r="ES24" s="32"/>
      <c r="ET24" s="32"/>
      <c r="EU24" s="32"/>
      <c r="EW24" s="31"/>
      <c r="EX24" s="24" t="s">
        <v>294</v>
      </c>
      <c r="EZ24" s="623"/>
      <c r="FA24" s="624"/>
      <c r="FB24" s="624"/>
      <c r="FC24" s="624"/>
      <c r="FD24" s="624"/>
      <c r="FE24" s="624"/>
      <c r="FF24" s="624"/>
      <c r="FG24" s="624"/>
      <c r="FH24" s="624"/>
      <c r="FI24" s="624"/>
      <c r="FJ24" s="624"/>
      <c r="FK24" s="625"/>
    </row>
    <row r="25" spans="1:167" s="22" customFormat="1" ht="10.5" customHeight="1" thickBot="1">
      <c r="L25" s="504" t="s">
        <v>295</v>
      </c>
      <c r="M25" s="504"/>
      <c r="N25" s="504"/>
      <c r="O25" s="504"/>
      <c r="P25" s="504"/>
      <c r="Q25" s="504"/>
      <c r="R25" s="504"/>
      <c r="S25" s="504"/>
      <c r="T25" s="504"/>
      <c r="U25" s="504"/>
      <c r="V25" s="504"/>
      <c r="W25" s="504"/>
      <c r="X25" s="504"/>
      <c r="Y25" s="504"/>
      <c r="Z25" s="504"/>
      <c r="AA25" s="504"/>
      <c r="AB25" s="504"/>
      <c r="AC25" s="504"/>
      <c r="AD25" s="504"/>
      <c r="AE25" s="504"/>
      <c r="AF25" s="504"/>
      <c r="AG25" s="504"/>
      <c r="AH25" s="504"/>
      <c r="AI25" s="504"/>
      <c r="AJ25" s="504"/>
      <c r="AK25" s="504"/>
      <c r="AL25" s="504"/>
      <c r="AM25" s="504"/>
      <c r="AN25" s="504"/>
      <c r="AO25" s="504"/>
      <c r="AP25" s="504"/>
      <c r="AQ25" s="504"/>
      <c r="AR25" s="504"/>
      <c r="AS25" s="504"/>
      <c r="AT25" s="504"/>
      <c r="AU25" s="504"/>
      <c r="AV25" s="504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7"/>
      <c r="EK25" s="37"/>
      <c r="EL25" s="37"/>
      <c r="EM25" s="37"/>
      <c r="EN25" s="37"/>
      <c r="EO25" s="37"/>
      <c r="EP25" s="37"/>
      <c r="EQ25" s="37"/>
      <c r="ER25" s="38"/>
      <c r="ES25" s="38"/>
      <c r="ET25" s="38"/>
      <c r="EU25" s="38"/>
      <c r="EW25" s="37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</row>
    <row r="26" spans="1:167" s="23" customFormat="1" thickBot="1">
      <c r="AX26" s="56"/>
      <c r="AY26" s="56"/>
      <c r="AZ26" s="56"/>
      <c r="BA26" s="56"/>
      <c r="BB26" s="56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CB26" s="35"/>
      <c r="CC26" s="35"/>
      <c r="CD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I26" s="35"/>
      <c r="EL26" s="32" t="s">
        <v>296</v>
      </c>
      <c r="EN26" s="584">
        <v>590923.35</v>
      </c>
      <c r="EO26" s="585"/>
      <c r="EP26" s="585"/>
      <c r="EQ26" s="585"/>
      <c r="ER26" s="585"/>
      <c r="ES26" s="585"/>
      <c r="ET26" s="585"/>
      <c r="EU26" s="585"/>
      <c r="EV26" s="585"/>
      <c r="EW26" s="585"/>
      <c r="EX26" s="585"/>
      <c r="EY26" s="585"/>
      <c r="EZ26" s="585"/>
      <c r="FA26" s="585"/>
      <c r="FB26" s="585"/>
      <c r="FC26" s="585"/>
      <c r="FD26" s="585"/>
      <c r="FE26" s="585"/>
      <c r="FF26" s="585"/>
      <c r="FG26" s="585"/>
      <c r="FH26" s="585"/>
      <c r="FI26" s="585"/>
      <c r="FJ26" s="585"/>
      <c r="FK26" s="586"/>
    </row>
    <row r="27" spans="1:167" s="23" customFormat="1" ht="5.0999999999999996" customHeight="1">
      <c r="A27" s="26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1"/>
      <c r="EK27" s="31"/>
      <c r="EL27" s="31"/>
      <c r="EM27" s="31"/>
      <c r="EN27" s="31"/>
      <c r="EO27" s="31"/>
      <c r="EP27" s="31"/>
      <c r="EQ27" s="31"/>
      <c r="ER27" s="32"/>
      <c r="ES27" s="32"/>
      <c r="ET27" s="32"/>
      <c r="EU27" s="32"/>
      <c r="EW27" s="31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0"/>
      <c r="FJ27" s="40"/>
      <c r="FK27" s="40"/>
    </row>
    <row r="28" spans="1:167" s="23" customFormat="1" ht="10.5" customHeight="1">
      <c r="A28" s="569" t="s">
        <v>297</v>
      </c>
      <c r="B28" s="570"/>
      <c r="C28" s="570"/>
      <c r="D28" s="570"/>
      <c r="E28" s="570"/>
      <c r="F28" s="570"/>
      <c r="G28" s="570"/>
      <c r="H28" s="570"/>
      <c r="I28" s="570"/>
      <c r="J28" s="570"/>
      <c r="K28" s="570"/>
      <c r="L28" s="570"/>
      <c r="M28" s="570"/>
      <c r="N28" s="570"/>
      <c r="O28" s="570"/>
      <c r="P28" s="570"/>
      <c r="Q28" s="570"/>
      <c r="R28" s="570"/>
      <c r="S28" s="570"/>
      <c r="T28" s="570"/>
      <c r="U28" s="570"/>
      <c r="V28" s="570"/>
      <c r="W28" s="570"/>
      <c r="X28" s="570"/>
      <c r="Y28" s="570"/>
      <c r="Z28" s="570"/>
      <c r="AA28" s="570"/>
      <c r="AB28" s="570"/>
      <c r="AC28" s="570"/>
      <c r="AD28" s="570"/>
      <c r="AE28" s="571" t="s">
        <v>298</v>
      </c>
      <c r="AF28" s="570"/>
      <c r="AG28" s="570"/>
      <c r="AH28" s="570"/>
      <c r="AI28" s="570"/>
      <c r="AJ28" s="570"/>
      <c r="AK28" s="570"/>
      <c r="AL28" s="570"/>
      <c r="AM28" s="570"/>
      <c r="AN28" s="570"/>
      <c r="AO28" s="553" t="s">
        <v>299</v>
      </c>
      <c r="AP28" s="554"/>
      <c r="AQ28" s="554"/>
      <c r="AR28" s="554"/>
      <c r="AS28" s="554"/>
      <c r="AT28" s="554"/>
      <c r="AU28" s="554"/>
      <c r="AV28" s="554"/>
      <c r="AW28" s="554"/>
      <c r="AX28" s="554"/>
      <c r="AY28" s="571" t="s">
        <v>300</v>
      </c>
      <c r="AZ28" s="570"/>
      <c r="BA28" s="570"/>
      <c r="BB28" s="570"/>
      <c r="BC28" s="570"/>
      <c r="BD28" s="570"/>
      <c r="BE28" s="570"/>
      <c r="BF28" s="570"/>
      <c r="BG28" s="570"/>
      <c r="BH28" s="570"/>
      <c r="BI28" s="556" t="s">
        <v>301</v>
      </c>
      <c r="BJ28" s="557"/>
      <c r="BK28" s="557"/>
      <c r="BL28" s="557"/>
      <c r="BM28" s="557"/>
      <c r="BN28" s="557"/>
      <c r="BO28" s="557"/>
      <c r="BP28" s="557"/>
      <c r="BQ28" s="557"/>
      <c r="BR28" s="557"/>
      <c r="BS28" s="557"/>
      <c r="BT28" s="557"/>
      <c r="BU28" s="557"/>
      <c r="BV28" s="557"/>
      <c r="BW28" s="557"/>
      <c r="BX28" s="557"/>
      <c r="BY28" s="557"/>
      <c r="BZ28" s="557"/>
      <c r="CA28" s="557"/>
      <c r="CB28" s="557"/>
      <c r="CC28" s="557"/>
      <c r="CD28" s="557"/>
      <c r="CE28" s="557"/>
      <c r="CF28" s="557"/>
      <c r="CG28" s="557"/>
      <c r="CH28" s="557"/>
      <c r="CI28" s="557"/>
      <c r="CJ28" s="557"/>
      <c r="CK28" s="557"/>
      <c r="CL28" s="557"/>
      <c r="CM28" s="558"/>
      <c r="CN28" s="559" t="s">
        <v>302</v>
      </c>
      <c r="CO28" s="560"/>
      <c r="CP28" s="560"/>
      <c r="CQ28" s="560"/>
      <c r="CR28" s="560"/>
      <c r="CS28" s="560"/>
      <c r="CT28" s="560"/>
      <c r="CU28" s="560"/>
      <c r="CV28" s="560"/>
      <c r="CW28" s="560"/>
      <c r="CX28" s="560"/>
      <c r="CY28" s="560"/>
      <c r="CZ28" s="560"/>
      <c r="DA28" s="560"/>
      <c r="DB28" s="560"/>
      <c r="DC28" s="560"/>
      <c r="DD28" s="560"/>
      <c r="DE28" s="560"/>
      <c r="DF28" s="560"/>
      <c r="DG28" s="560"/>
      <c r="DH28" s="560"/>
      <c r="DI28" s="560"/>
      <c r="DJ28" s="560"/>
      <c r="DK28" s="560"/>
      <c r="DL28" s="560"/>
      <c r="DM28" s="560"/>
      <c r="DN28" s="560"/>
      <c r="DO28" s="561"/>
      <c r="DP28" s="591" t="s">
        <v>303</v>
      </c>
      <c r="DQ28" s="592"/>
      <c r="DR28" s="592"/>
      <c r="DS28" s="592"/>
      <c r="DT28" s="592"/>
      <c r="DU28" s="592"/>
      <c r="DV28" s="592"/>
      <c r="DW28" s="592"/>
      <c r="DX28" s="592"/>
      <c r="DY28" s="592"/>
      <c r="DZ28" s="592"/>
      <c r="EA28" s="592"/>
      <c r="EB28" s="592"/>
      <c r="EC28" s="592"/>
      <c r="ED28" s="592"/>
      <c r="EE28" s="592"/>
      <c r="EF28" s="592"/>
      <c r="EG28" s="592"/>
      <c r="EH28" s="592"/>
      <c r="EI28" s="592"/>
      <c r="EJ28" s="592"/>
      <c r="EK28" s="592"/>
      <c r="EL28" s="592"/>
      <c r="EM28" s="592"/>
      <c r="EN28" s="592"/>
      <c r="EO28" s="592"/>
      <c r="EP28" s="592"/>
      <c r="EQ28" s="592"/>
      <c r="ER28" s="592"/>
      <c r="ES28" s="592"/>
      <c r="ET28" s="592"/>
      <c r="EU28" s="592"/>
      <c r="EV28" s="592"/>
      <c r="EW28" s="592"/>
      <c r="EX28" s="592"/>
      <c r="EY28" s="592"/>
      <c r="EZ28" s="592"/>
      <c r="FA28" s="592"/>
      <c r="FB28" s="592"/>
      <c r="FC28" s="592"/>
      <c r="FD28" s="592"/>
      <c r="FE28" s="592"/>
      <c r="FF28" s="592"/>
      <c r="FG28" s="592"/>
      <c r="FH28" s="592"/>
      <c r="FI28" s="592"/>
      <c r="FJ28" s="592"/>
      <c r="FK28" s="592"/>
    </row>
    <row r="29" spans="1:167" s="23" customFormat="1" ht="10.5" customHeight="1">
      <c r="A29" s="569"/>
      <c r="B29" s="570"/>
      <c r="C29" s="570"/>
      <c r="D29" s="570"/>
      <c r="E29" s="570"/>
      <c r="F29" s="570"/>
      <c r="G29" s="570"/>
      <c r="H29" s="570"/>
      <c r="I29" s="570"/>
      <c r="J29" s="570"/>
      <c r="K29" s="570"/>
      <c r="L29" s="570"/>
      <c r="M29" s="570"/>
      <c r="N29" s="570"/>
      <c r="O29" s="570"/>
      <c r="P29" s="570"/>
      <c r="Q29" s="570"/>
      <c r="R29" s="570"/>
      <c r="S29" s="570"/>
      <c r="T29" s="570"/>
      <c r="U29" s="570"/>
      <c r="V29" s="570"/>
      <c r="W29" s="570"/>
      <c r="X29" s="570"/>
      <c r="Y29" s="570"/>
      <c r="Z29" s="570"/>
      <c r="AA29" s="570"/>
      <c r="AB29" s="570"/>
      <c r="AC29" s="570"/>
      <c r="AD29" s="570"/>
      <c r="AE29" s="571"/>
      <c r="AF29" s="570"/>
      <c r="AG29" s="570"/>
      <c r="AH29" s="570"/>
      <c r="AI29" s="570"/>
      <c r="AJ29" s="570"/>
      <c r="AK29" s="570"/>
      <c r="AL29" s="570"/>
      <c r="AM29" s="570"/>
      <c r="AN29" s="570"/>
      <c r="AO29" s="553"/>
      <c r="AP29" s="554"/>
      <c r="AQ29" s="554"/>
      <c r="AR29" s="554"/>
      <c r="AS29" s="554"/>
      <c r="AT29" s="554"/>
      <c r="AU29" s="554"/>
      <c r="AV29" s="554"/>
      <c r="AW29" s="554"/>
      <c r="AX29" s="554"/>
      <c r="AY29" s="571"/>
      <c r="AZ29" s="570"/>
      <c r="BA29" s="570"/>
      <c r="BB29" s="570"/>
      <c r="BC29" s="570"/>
      <c r="BD29" s="570"/>
      <c r="BE29" s="570"/>
      <c r="BF29" s="570"/>
      <c r="BG29" s="570"/>
      <c r="BH29" s="570"/>
      <c r="BI29" s="588" t="s">
        <v>304</v>
      </c>
      <c r="BJ29" s="589"/>
      <c r="BK29" s="589"/>
      <c r="BL29" s="589"/>
      <c r="BM29" s="589"/>
      <c r="BN29" s="589"/>
      <c r="BO29" s="589"/>
      <c r="BP29" s="589"/>
      <c r="BQ29" s="589"/>
      <c r="BR29" s="589"/>
      <c r="BS29" s="589"/>
      <c r="BT29" s="589"/>
      <c r="BU29" s="589"/>
      <c r="BV29" s="589"/>
      <c r="BW29" s="589"/>
      <c r="BX29" s="589"/>
      <c r="BY29" s="589"/>
      <c r="BZ29" s="589"/>
      <c r="CA29" s="589"/>
      <c r="CB29" s="589"/>
      <c r="CC29" s="589"/>
      <c r="CD29" s="589"/>
      <c r="CE29" s="589"/>
      <c r="CF29" s="589"/>
      <c r="CG29" s="589"/>
      <c r="CH29" s="589"/>
      <c r="CI29" s="589"/>
      <c r="CJ29" s="589"/>
      <c r="CK29" s="589"/>
      <c r="CL29" s="589"/>
      <c r="CM29" s="590"/>
      <c r="CN29" s="562"/>
      <c r="CO29" s="563"/>
      <c r="CP29" s="563"/>
      <c r="CQ29" s="563"/>
      <c r="CR29" s="563"/>
      <c r="CS29" s="563"/>
      <c r="CT29" s="563"/>
      <c r="CU29" s="563"/>
      <c r="CV29" s="563"/>
      <c r="CW29" s="563"/>
      <c r="CX29" s="563"/>
      <c r="CY29" s="563"/>
      <c r="CZ29" s="563"/>
      <c r="DA29" s="563"/>
      <c r="DB29" s="563"/>
      <c r="DC29" s="563"/>
      <c r="DD29" s="563"/>
      <c r="DE29" s="563"/>
      <c r="DF29" s="563"/>
      <c r="DG29" s="563"/>
      <c r="DH29" s="563"/>
      <c r="DI29" s="563"/>
      <c r="DJ29" s="563"/>
      <c r="DK29" s="563"/>
      <c r="DL29" s="563"/>
      <c r="DM29" s="563"/>
      <c r="DN29" s="563"/>
      <c r="DO29" s="564"/>
      <c r="DP29" s="593"/>
      <c r="DQ29" s="594"/>
      <c r="DR29" s="594"/>
      <c r="DS29" s="594"/>
      <c r="DT29" s="594"/>
      <c r="DU29" s="594"/>
      <c r="DV29" s="594"/>
      <c r="DW29" s="594"/>
      <c r="DX29" s="594"/>
      <c r="DY29" s="594"/>
      <c r="DZ29" s="594"/>
      <c r="EA29" s="594"/>
      <c r="EB29" s="594"/>
      <c r="EC29" s="594"/>
      <c r="ED29" s="594"/>
      <c r="EE29" s="594"/>
      <c r="EF29" s="594"/>
      <c r="EG29" s="594"/>
      <c r="EH29" s="594"/>
      <c r="EI29" s="594"/>
      <c r="EJ29" s="594"/>
      <c r="EK29" s="594"/>
      <c r="EL29" s="594"/>
      <c r="EM29" s="594"/>
      <c r="EN29" s="594"/>
      <c r="EO29" s="594"/>
      <c r="EP29" s="594"/>
      <c r="EQ29" s="594"/>
      <c r="ER29" s="594"/>
      <c r="ES29" s="594"/>
      <c r="ET29" s="594"/>
      <c r="EU29" s="594"/>
      <c r="EV29" s="594"/>
      <c r="EW29" s="594"/>
      <c r="EX29" s="594"/>
      <c r="EY29" s="594"/>
      <c r="EZ29" s="594"/>
      <c r="FA29" s="594"/>
      <c r="FB29" s="594"/>
      <c r="FC29" s="594"/>
      <c r="FD29" s="594"/>
      <c r="FE29" s="594"/>
      <c r="FF29" s="594"/>
      <c r="FG29" s="594"/>
      <c r="FH29" s="594"/>
      <c r="FI29" s="594"/>
      <c r="FJ29" s="594"/>
      <c r="FK29" s="594"/>
    </row>
    <row r="30" spans="1:167" s="41" customFormat="1" ht="10.5" customHeight="1">
      <c r="A30" s="569"/>
      <c r="B30" s="570"/>
      <c r="C30" s="570"/>
      <c r="D30" s="570"/>
      <c r="E30" s="570"/>
      <c r="F30" s="570"/>
      <c r="G30" s="570"/>
      <c r="H30" s="570"/>
      <c r="I30" s="570"/>
      <c r="J30" s="570"/>
      <c r="K30" s="570"/>
      <c r="L30" s="570"/>
      <c r="M30" s="570"/>
      <c r="N30" s="570"/>
      <c r="O30" s="570"/>
      <c r="P30" s="570"/>
      <c r="Q30" s="570"/>
      <c r="R30" s="570"/>
      <c r="S30" s="570"/>
      <c r="T30" s="570"/>
      <c r="U30" s="570"/>
      <c r="V30" s="570"/>
      <c r="W30" s="570"/>
      <c r="X30" s="570"/>
      <c r="Y30" s="570"/>
      <c r="Z30" s="570"/>
      <c r="AA30" s="570"/>
      <c r="AB30" s="570"/>
      <c r="AC30" s="570"/>
      <c r="AD30" s="570"/>
      <c r="AE30" s="570"/>
      <c r="AF30" s="570"/>
      <c r="AG30" s="570"/>
      <c r="AH30" s="570"/>
      <c r="AI30" s="570"/>
      <c r="AJ30" s="570"/>
      <c r="AK30" s="570"/>
      <c r="AL30" s="570"/>
      <c r="AM30" s="570"/>
      <c r="AN30" s="570"/>
      <c r="AO30" s="554"/>
      <c r="AP30" s="554"/>
      <c r="AQ30" s="554"/>
      <c r="AR30" s="554"/>
      <c r="AS30" s="554"/>
      <c r="AT30" s="554"/>
      <c r="AU30" s="554"/>
      <c r="AV30" s="554"/>
      <c r="AW30" s="554"/>
      <c r="AX30" s="554"/>
      <c r="AY30" s="570"/>
      <c r="AZ30" s="570"/>
      <c r="BA30" s="570"/>
      <c r="BB30" s="570"/>
      <c r="BC30" s="570"/>
      <c r="BD30" s="570"/>
      <c r="BE30" s="570"/>
      <c r="BF30" s="570"/>
      <c r="BG30" s="570"/>
      <c r="BH30" s="570"/>
      <c r="BI30" s="57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4" t="s">
        <v>305</v>
      </c>
      <c r="CB30" s="497"/>
      <c r="CC30" s="497"/>
      <c r="CD30" s="497"/>
      <c r="CE30" s="23" t="s">
        <v>10</v>
      </c>
      <c r="CF30" s="23"/>
      <c r="CG30" s="23"/>
      <c r="CH30" s="23"/>
      <c r="CI30" s="23"/>
      <c r="CJ30" s="23"/>
      <c r="CK30" s="23"/>
      <c r="CL30" s="23"/>
      <c r="CM30" s="58"/>
      <c r="CN30" s="562"/>
      <c r="CO30" s="563"/>
      <c r="CP30" s="563"/>
      <c r="CQ30" s="563"/>
      <c r="CR30" s="563"/>
      <c r="CS30" s="563"/>
      <c r="CT30" s="563"/>
      <c r="CU30" s="563"/>
      <c r="CV30" s="563"/>
      <c r="CW30" s="563"/>
      <c r="CX30" s="563"/>
      <c r="CY30" s="563"/>
      <c r="CZ30" s="563"/>
      <c r="DA30" s="563"/>
      <c r="DB30" s="563"/>
      <c r="DC30" s="563"/>
      <c r="DD30" s="563"/>
      <c r="DE30" s="563"/>
      <c r="DF30" s="563"/>
      <c r="DG30" s="563"/>
      <c r="DH30" s="563"/>
      <c r="DI30" s="563"/>
      <c r="DJ30" s="563"/>
      <c r="DK30" s="563"/>
      <c r="DL30" s="563"/>
      <c r="DM30" s="563"/>
      <c r="DN30" s="563"/>
      <c r="DO30" s="564"/>
      <c r="DP30" s="593"/>
      <c r="DQ30" s="594"/>
      <c r="DR30" s="594"/>
      <c r="DS30" s="594"/>
      <c r="DT30" s="594"/>
      <c r="DU30" s="594"/>
      <c r="DV30" s="594"/>
      <c r="DW30" s="594"/>
      <c r="DX30" s="594"/>
      <c r="DY30" s="594"/>
      <c r="DZ30" s="594"/>
      <c r="EA30" s="594"/>
      <c r="EB30" s="594"/>
      <c r="EC30" s="594"/>
      <c r="ED30" s="594"/>
      <c r="EE30" s="594"/>
      <c r="EF30" s="594"/>
      <c r="EG30" s="594"/>
      <c r="EH30" s="594"/>
      <c r="EI30" s="594"/>
      <c r="EJ30" s="594"/>
      <c r="EK30" s="594"/>
      <c r="EL30" s="594"/>
      <c r="EM30" s="594"/>
      <c r="EN30" s="594"/>
      <c r="EO30" s="594"/>
      <c r="EP30" s="594"/>
      <c r="EQ30" s="594"/>
      <c r="ER30" s="594"/>
      <c r="ES30" s="594"/>
      <c r="ET30" s="594"/>
      <c r="EU30" s="594"/>
      <c r="EV30" s="594"/>
      <c r="EW30" s="594"/>
      <c r="EX30" s="594"/>
      <c r="EY30" s="594"/>
      <c r="EZ30" s="594"/>
      <c r="FA30" s="594"/>
      <c r="FB30" s="594"/>
      <c r="FC30" s="594"/>
      <c r="FD30" s="594"/>
      <c r="FE30" s="594"/>
      <c r="FF30" s="594"/>
      <c r="FG30" s="594"/>
      <c r="FH30" s="594"/>
      <c r="FI30" s="594"/>
      <c r="FJ30" s="594"/>
      <c r="FK30" s="594"/>
    </row>
    <row r="31" spans="1:167" s="41" customFormat="1" ht="3" customHeight="1">
      <c r="A31" s="569"/>
      <c r="B31" s="570"/>
      <c r="C31" s="570"/>
      <c r="D31" s="570"/>
      <c r="E31" s="570"/>
      <c r="F31" s="570"/>
      <c r="G31" s="570"/>
      <c r="H31" s="570"/>
      <c r="I31" s="570"/>
      <c r="J31" s="570"/>
      <c r="K31" s="570"/>
      <c r="L31" s="570"/>
      <c r="M31" s="570"/>
      <c r="N31" s="570"/>
      <c r="O31" s="570"/>
      <c r="P31" s="570"/>
      <c r="Q31" s="570"/>
      <c r="R31" s="570"/>
      <c r="S31" s="570"/>
      <c r="T31" s="570"/>
      <c r="U31" s="570"/>
      <c r="V31" s="570"/>
      <c r="W31" s="570"/>
      <c r="X31" s="570"/>
      <c r="Y31" s="570"/>
      <c r="Z31" s="570"/>
      <c r="AA31" s="570"/>
      <c r="AB31" s="570"/>
      <c r="AC31" s="570"/>
      <c r="AD31" s="570"/>
      <c r="AE31" s="570"/>
      <c r="AF31" s="570"/>
      <c r="AG31" s="570"/>
      <c r="AH31" s="570"/>
      <c r="AI31" s="570"/>
      <c r="AJ31" s="570"/>
      <c r="AK31" s="570"/>
      <c r="AL31" s="570"/>
      <c r="AM31" s="570"/>
      <c r="AN31" s="570"/>
      <c r="AO31" s="554"/>
      <c r="AP31" s="554"/>
      <c r="AQ31" s="554"/>
      <c r="AR31" s="554"/>
      <c r="AS31" s="554"/>
      <c r="AT31" s="554"/>
      <c r="AU31" s="554"/>
      <c r="AV31" s="554"/>
      <c r="AW31" s="554"/>
      <c r="AX31" s="554"/>
      <c r="AY31" s="570"/>
      <c r="AZ31" s="570"/>
      <c r="BA31" s="570"/>
      <c r="BB31" s="570"/>
      <c r="BC31" s="570"/>
      <c r="BD31" s="570"/>
      <c r="BE31" s="570"/>
      <c r="BF31" s="570"/>
      <c r="BG31" s="570"/>
      <c r="BH31" s="570"/>
      <c r="BI31" s="42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4"/>
      <c r="CN31" s="565"/>
      <c r="CO31" s="566"/>
      <c r="CP31" s="566"/>
      <c r="CQ31" s="566"/>
      <c r="CR31" s="566"/>
      <c r="CS31" s="566"/>
      <c r="CT31" s="566"/>
      <c r="CU31" s="566"/>
      <c r="CV31" s="566"/>
      <c r="CW31" s="566"/>
      <c r="CX31" s="566"/>
      <c r="CY31" s="566"/>
      <c r="CZ31" s="566"/>
      <c r="DA31" s="566"/>
      <c r="DB31" s="566"/>
      <c r="DC31" s="566"/>
      <c r="DD31" s="566"/>
      <c r="DE31" s="566"/>
      <c r="DF31" s="566"/>
      <c r="DG31" s="566"/>
      <c r="DH31" s="566"/>
      <c r="DI31" s="566"/>
      <c r="DJ31" s="566"/>
      <c r="DK31" s="566"/>
      <c r="DL31" s="566"/>
      <c r="DM31" s="566"/>
      <c r="DN31" s="566"/>
      <c r="DO31" s="567"/>
      <c r="DP31" s="595"/>
      <c r="DQ31" s="596"/>
      <c r="DR31" s="596"/>
      <c r="DS31" s="596"/>
      <c r="DT31" s="596"/>
      <c r="DU31" s="596"/>
      <c r="DV31" s="596"/>
      <c r="DW31" s="596"/>
      <c r="DX31" s="596"/>
      <c r="DY31" s="596"/>
      <c r="DZ31" s="596"/>
      <c r="EA31" s="596"/>
      <c r="EB31" s="596"/>
      <c r="EC31" s="596"/>
      <c r="ED31" s="596"/>
      <c r="EE31" s="596"/>
      <c r="EF31" s="596"/>
      <c r="EG31" s="596"/>
      <c r="EH31" s="596"/>
      <c r="EI31" s="596"/>
      <c r="EJ31" s="596"/>
      <c r="EK31" s="596"/>
      <c r="EL31" s="596"/>
      <c r="EM31" s="596"/>
      <c r="EN31" s="596"/>
      <c r="EO31" s="596"/>
      <c r="EP31" s="596"/>
      <c r="EQ31" s="596"/>
      <c r="ER31" s="596"/>
      <c r="ES31" s="596"/>
      <c r="ET31" s="596"/>
      <c r="EU31" s="596"/>
      <c r="EV31" s="596"/>
      <c r="EW31" s="596"/>
      <c r="EX31" s="596"/>
      <c r="EY31" s="596"/>
      <c r="EZ31" s="596"/>
      <c r="FA31" s="596"/>
      <c r="FB31" s="596"/>
      <c r="FC31" s="596"/>
      <c r="FD31" s="596"/>
      <c r="FE31" s="596"/>
      <c r="FF31" s="596"/>
      <c r="FG31" s="596"/>
      <c r="FH31" s="596"/>
      <c r="FI31" s="596"/>
      <c r="FJ31" s="596"/>
      <c r="FK31" s="596"/>
    </row>
    <row r="32" spans="1:167" s="41" customFormat="1" ht="24" customHeight="1">
      <c r="A32" s="569"/>
      <c r="B32" s="570"/>
      <c r="C32" s="570"/>
      <c r="D32" s="570"/>
      <c r="E32" s="570"/>
      <c r="F32" s="570"/>
      <c r="G32" s="570"/>
      <c r="H32" s="570"/>
      <c r="I32" s="570"/>
      <c r="J32" s="570"/>
      <c r="K32" s="570"/>
      <c r="L32" s="570"/>
      <c r="M32" s="570"/>
      <c r="N32" s="570"/>
      <c r="O32" s="570"/>
      <c r="P32" s="570"/>
      <c r="Q32" s="570"/>
      <c r="R32" s="570"/>
      <c r="S32" s="570"/>
      <c r="T32" s="570"/>
      <c r="U32" s="570"/>
      <c r="V32" s="570"/>
      <c r="W32" s="570"/>
      <c r="X32" s="570"/>
      <c r="Y32" s="570"/>
      <c r="Z32" s="570"/>
      <c r="AA32" s="570"/>
      <c r="AB32" s="570"/>
      <c r="AC32" s="570"/>
      <c r="AD32" s="570"/>
      <c r="AE32" s="570"/>
      <c r="AF32" s="570"/>
      <c r="AG32" s="570"/>
      <c r="AH32" s="570"/>
      <c r="AI32" s="570"/>
      <c r="AJ32" s="570"/>
      <c r="AK32" s="570"/>
      <c r="AL32" s="570"/>
      <c r="AM32" s="570"/>
      <c r="AN32" s="570"/>
      <c r="AO32" s="554"/>
      <c r="AP32" s="554"/>
      <c r="AQ32" s="554"/>
      <c r="AR32" s="554"/>
      <c r="AS32" s="554"/>
      <c r="AT32" s="554"/>
      <c r="AU32" s="554"/>
      <c r="AV32" s="554"/>
      <c r="AW32" s="554"/>
      <c r="AX32" s="554"/>
      <c r="AY32" s="570"/>
      <c r="AZ32" s="570"/>
      <c r="BA32" s="570"/>
      <c r="BB32" s="570"/>
      <c r="BC32" s="570"/>
      <c r="BD32" s="570"/>
      <c r="BE32" s="570"/>
      <c r="BF32" s="570"/>
      <c r="BG32" s="570"/>
      <c r="BH32" s="570"/>
      <c r="BI32" s="555" t="s">
        <v>306</v>
      </c>
      <c r="BJ32" s="555"/>
      <c r="BK32" s="555"/>
      <c r="BL32" s="555"/>
      <c r="BM32" s="555"/>
      <c r="BN32" s="555"/>
      <c r="BO32" s="555"/>
      <c r="BP32" s="555"/>
      <c r="BQ32" s="555"/>
      <c r="BR32" s="555"/>
      <c r="BS32" s="555" t="s">
        <v>307</v>
      </c>
      <c r="BT32" s="555"/>
      <c r="BU32" s="555"/>
      <c r="BV32" s="555"/>
      <c r="BW32" s="555"/>
      <c r="BX32" s="555"/>
      <c r="BY32" s="555"/>
      <c r="BZ32" s="555"/>
      <c r="CA32" s="555"/>
      <c r="CB32" s="555"/>
      <c r="CC32" s="555"/>
      <c r="CD32" s="555"/>
      <c r="CE32" s="555"/>
      <c r="CF32" s="555"/>
      <c r="CG32" s="555"/>
      <c r="CH32" s="555"/>
      <c r="CI32" s="555"/>
      <c r="CJ32" s="555"/>
      <c r="CK32" s="555"/>
      <c r="CL32" s="555"/>
      <c r="CM32" s="555"/>
      <c r="CN32" s="579" t="s">
        <v>306</v>
      </c>
      <c r="CO32" s="580"/>
      <c r="CP32" s="580"/>
      <c r="CQ32" s="580"/>
      <c r="CR32" s="580"/>
      <c r="CS32" s="580"/>
      <c r="CT32" s="580"/>
      <c r="CU32" s="580"/>
      <c r="CV32" s="580"/>
      <c r="CW32" s="580"/>
      <c r="CX32" s="580"/>
      <c r="CY32" s="580"/>
      <c r="CZ32" s="580"/>
      <c r="DA32" s="572"/>
      <c r="DB32" s="579" t="s">
        <v>307</v>
      </c>
      <c r="DC32" s="580"/>
      <c r="DD32" s="580"/>
      <c r="DE32" s="580"/>
      <c r="DF32" s="580"/>
      <c r="DG32" s="580"/>
      <c r="DH32" s="580"/>
      <c r="DI32" s="580"/>
      <c r="DJ32" s="580"/>
      <c r="DK32" s="580"/>
      <c r="DL32" s="580"/>
      <c r="DM32" s="580"/>
      <c r="DN32" s="580"/>
      <c r="DO32" s="572"/>
      <c r="DP32" s="555" t="s">
        <v>308</v>
      </c>
      <c r="DQ32" s="555"/>
      <c r="DR32" s="555"/>
      <c r="DS32" s="555"/>
      <c r="DT32" s="555"/>
      <c r="DU32" s="555"/>
      <c r="DV32" s="555"/>
      <c r="DW32" s="555"/>
      <c r="DX32" s="555"/>
      <c r="DY32" s="555"/>
      <c r="DZ32" s="555"/>
      <c r="EA32" s="555"/>
      <c r="EB32" s="555"/>
      <c r="EC32" s="555"/>
      <c r="ED32" s="555"/>
      <c r="EE32" s="555"/>
      <c r="EF32" s="555"/>
      <c r="EG32" s="555"/>
      <c r="EH32" s="555"/>
      <c r="EI32" s="555"/>
      <c r="EJ32" s="555"/>
      <c r="EK32" s="555"/>
      <c r="EL32" s="555"/>
      <c r="EM32" s="555"/>
      <c r="EN32" s="555" t="s">
        <v>309</v>
      </c>
      <c r="EO32" s="555"/>
      <c r="EP32" s="555"/>
      <c r="EQ32" s="555"/>
      <c r="ER32" s="555"/>
      <c r="ES32" s="555"/>
      <c r="ET32" s="555"/>
      <c r="EU32" s="555"/>
      <c r="EV32" s="555"/>
      <c r="EW32" s="555"/>
      <c r="EX32" s="555"/>
      <c r="EY32" s="555"/>
      <c r="EZ32" s="555"/>
      <c r="FA32" s="555"/>
      <c r="FB32" s="555"/>
      <c r="FC32" s="555"/>
      <c r="FD32" s="555"/>
      <c r="FE32" s="555"/>
      <c r="FF32" s="555"/>
      <c r="FG32" s="555"/>
      <c r="FH32" s="555"/>
      <c r="FI32" s="555"/>
      <c r="FJ32" s="555"/>
      <c r="FK32" s="579"/>
    </row>
    <row r="33" spans="1:167" s="23" customFormat="1" ht="11.1" customHeight="1" thickBot="1">
      <c r="A33" s="572">
        <v>1</v>
      </c>
      <c r="B33" s="555"/>
      <c r="C33" s="555"/>
      <c r="D33" s="555"/>
      <c r="E33" s="555"/>
      <c r="F33" s="555"/>
      <c r="G33" s="555"/>
      <c r="H33" s="555"/>
      <c r="I33" s="555"/>
      <c r="J33" s="555"/>
      <c r="K33" s="555"/>
      <c r="L33" s="555"/>
      <c r="M33" s="555"/>
      <c r="N33" s="555"/>
      <c r="O33" s="555"/>
      <c r="P33" s="555"/>
      <c r="Q33" s="555"/>
      <c r="R33" s="555"/>
      <c r="S33" s="555"/>
      <c r="T33" s="555"/>
      <c r="U33" s="555"/>
      <c r="V33" s="555"/>
      <c r="W33" s="555"/>
      <c r="X33" s="555"/>
      <c r="Y33" s="555"/>
      <c r="Z33" s="555"/>
      <c r="AA33" s="555"/>
      <c r="AB33" s="555"/>
      <c r="AC33" s="555"/>
      <c r="AD33" s="555"/>
      <c r="AE33" s="568">
        <v>2</v>
      </c>
      <c r="AF33" s="568"/>
      <c r="AG33" s="568"/>
      <c r="AH33" s="568"/>
      <c r="AI33" s="568"/>
      <c r="AJ33" s="568"/>
      <c r="AK33" s="568"/>
      <c r="AL33" s="568"/>
      <c r="AM33" s="568"/>
      <c r="AN33" s="568"/>
      <c r="AO33" s="568">
        <v>3</v>
      </c>
      <c r="AP33" s="568"/>
      <c r="AQ33" s="568"/>
      <c r="AR33" s="568"/>
      <c r="AS33" s="568"/>
      <c r="AT33" s="568"/>
      <c r="AU33" s="568"/>
      <c r="AV33" s="568"/>
      <c r="AW33" s="568"/>
      <c r="AX33" s="568"/>
      <c r="AY33" s="568">
        <v>4</v>
      </c>
      <c r="AZ33" s="568"/>
      <c r="BA33" s="568"/>
      <c r="BB33" s="568"/>
      <c r="BC33" s="568"/>
      <c r="BD33" s="568"/>
      <c r="BE33" s="568"/>
      <c r="BF33" s="568"/>
      <c r="BG33" s="568"/>
      <c r="BH33" s="568"/>
      <c r="BI33" s="549">
        <v>5</v>
      </c>
      <c r="BJ33" s="549"/>
      <c r="BK33" s="549"/>
      <c r="BL33" s="549"/>
      <c r="BM33" s="549"/>
      <c r="BN33" s="549"/>
      <c r="BO33" s="549"/>
      <c r="BP33" s="549"/>
      <c r="BQ33" s="549"/>
      <c r="BR33" s="549"/>
      <c r="BS33" s="568">
        <v>6</v>
      </c>
      <c r="BT33" s="568"/>
      <c r="BU33" s="568"/>
      <c r="BV33" s="568"/>
      <c r="BW33" s="568"/>
      <c r="BX33" s="568"/>
      <c r="BY33" s="568"/>
      <c r="BZ33" s="568"/>
      <c r="CA33" s="568"/>
      <c r="CB33" s="568"/>
      <c r="CC33" s="568"/>
      <c r="CD33" s="568"/>
      <c r="CE33" s="568"/>
      <c r="CF33" s="568"/>
      <c r="CG33" s="568"/>
      <c r="CH33" s="568"/>
      <c r="CI33" s="568"/>
      <c r="CJ33" s="568"/>
      <c r="CK33" s="568"/>
      <c r="CL33" s="568"/>
      <c r="CM33" s="568"/>
      <c r="CN33" s="549">
        <v>7</v>
      </c>
      <c r="CO33" s="549"/>
      <c r="CP33" s="549"/>
      <c r="CQ33" s="549"/>
      <c r="CR33" s="549"/>
      <c r="CS33" s="549"/>
      <c r="CT33" s="549"/>
      <c r="CU33" s="549"/>
      <c r="CV33" s="549"/>
      <c r="CW33" s="549"/>
      <c r="CX33" s="549"/>
      <c r="CY33" s="549"/>
      <c r="CZ33" s="549"/>
      <c r="DA33" s="549"/>
      <c r="DB33" s="549">
        <v>8</v>
      </c>
      <c r="DC33" s="549"/>
      <c r="DD33" s="549"/>
      <c r="DE33" s="549"/>
      <c r="DF33" s="549"/>
      <c r="DG33" s="549"/>
      <c r="DH33" s="549"/>
      <c r="DI33" s="549"/>
      <c r="DJ33" s="549"/>
      <c r="DK33" s="549"/>
      <c r="DL33" s="549"/>
      <c r="DM33" s="549"/>
      <c r="DN33" s="549"/>
      <c r="DO33" s="549"/>
      <c r="DP33" s="549">
        <v>9</v>
      </c>
      <c r="DQ33" s="549"/>
      <c r="DR33" s="549"/>
      <c r="DS33" s="549"/>
      <c r="DT33" s="549"/>
      <c r="DU33" s="549"/>
      <c r="DV33" s="549"/>
      <c r="DW33" s="549"/>
      <c r="DX33" s="549"/>
      <c r="DY33" s="549"/>
      <c r="DZ33" s="549"/>
      <c r="EA33" s="549"/>
      <c r="EB33" s="549"/>
      <c r="EC33" s="549"/>
      <c r="ED33" s="549"/>
      <c r="EE33" s="549"/>
      <c r="EF33" s="549"/>
      <c r="EG33" s="549"/>
      <c r="EH33" s="549"/>
      <c r="EI33" s="549"/>
      <c r="EJ33" s="549"/>
      <c r="EK33" s="549"/>
      <c r="EL33" s="549"/>
      <c r="EM33" s="549"/>
      <c r="EN33" s="549">
        <v>10</v>
      </c>
      <c r="EO33" s="549"/>
      <c r="EP33" s="549"/>
      <c r="EQ33" s="549"/>
      <c r="ER33" s="549"/>
      <c r="ES33" s="549"/>
      <c r="ET33" s="549"/>
      <c r="EU33" s="549"/>
      <c r="EV33" s="549"/>
      <c r="EW33" s="549"/>
      <c r="EX33" s="549"/>
      <c r="EY33" s="549"/>
      <c r="EZ33" s="549"/>
      <c r="FA33" s="549"/>
      <c r="FB33" s="549"/>
      <c r="FC33" s="549"/>
      <c r="FD33" s="549"/>
      <c r="FE33" s="549"/>
      <c r="FF33" s="549"/>
      <c r="FG33" s="549"/>
      <c r="FH33" s="549"/>
      <c r="FI33" s="549"/>
      <c r="FJ33" s="549"/>
      <c r="FK33" s="617"/>
    </row>
    <row r="34" spans="1:167" s="23" customFormat="1" ht="38.25" customHeight="1">
      <c r="A34" s="516" t="s">
        <v>717</v>
      </c>
      <c r="B34" s="517"/>
      <c r="C34" s="517"/>
      <c r="D34" s="517"/>
      <c r="E34" s="517"/>
      <c r="F34" s="517"/>
      <c r="G34" s="517"/>
      <c r="H34" s="517"/>
      <c r="I34" s="517"/>
      <c r="J34" s="517"/>
      <c r="K34" s="517"/>
      <c r="L34" s="517"/>
      <c r="M34" s="517"/>
      <c r="N34" s="517"/>
      <c r="O34" s="517"/>
      <c r="P34" s="517"/>
      <c r="Q34" s="517"/>
      <c r="R34" s="517"/>
      <c r="S34" s="517"/>
      <c r="T34" s="517"/>
      <c r="U34" s="517"/>
      <c r="V34" s="517"/>
      <c r="W34" s="517"/>
      <c r="X34" s="517"/>
      <c r="Y34" s="517"/>
      <c r="Z34" s="517"/>
      <c r="AA34" s="517"/>
      <c r="AB34" s="517"/>
      <c r="AC34" s="517"/>
      <c r="AD34" s="518"/>
      <c r="AE34" s="529" t="s">
        <v>553</v>
      </c>
      <c r="AF34" s="530"/>
      <c r="AG34" s="530"/>
      <c r="AH34" s="530"/>
      <c r="AI34" s="530"/>
      <c r="AJ34" s="530"/>
      <c r="AK34" s="530"/>
      <c r="AL34" s="530"/>
      <c r="AM34" s="530"/>
      <c r="AN34" s="530"/>
      <c r="AO34" s="540" t="s">
        <v>94</v>
      </c>
      <c r="AP34" s="540"/>
      <c r="AQ34" s="540"/>
      <c r="AR34" s="540"/>
      <c r="AS34" s="540"/>
      <c r="AT34" s="540"/>
      <c r="AU34" s="540"/>
      <c r="AV34" s="540"/>
      <c r="AW34" s="540"/>
      <c r="AX34" s="540"/>
      <c r="AY34" s="541"/>
      <c r="AZ34" s="541"/>
      <c r="BA34" s="541"/>
      <c r="BB34" s="541"/>
      <c r="BC34" s="541"/>
      <c r="BD34" s="541"/>
      <c r="BE34" s="541"/>
      <c r="BF34" s="541"/>
      <c r="BG34" s="541"/>
      <c r="BH34" s="541"/>
      <c r="BI34" s="541"/>
      <c r="BJ34" s="541"/>
      <c r="BK34" s="541"/>
      <c r="BL34" s="541"/>
      <c r="BM34" s="541"/>
      <c r="BN34" s="541"/>
      <c r="BO34" s="541"/>
      <c r="BP34" s="541"/>
      <c r="BQ34" s="541"/>
      <c r="BR34" s="541"/>
      <c r="BS34" s="542"/>
      <c r="BT34" s="542"/>
      <c r="BU34" s="542"/>
      <c r="BV34" s="542"/>
      <c r="BW34" s="542"/>
      <c r="BX34" s="542"/>
      <c r="BY34" s="542"/>
      <c r="BZ34" s="542"/>
      <c r="CA34" s="542"/>
      <c r="CB34" s="542"/>
      <c r="CC34" s="542"/>
      <c r="CD34" s="542"/>
      <c r="CE34" s="542"/>
      <c r="CF34" s="542"/>
      <c r="CG34" s="542"/>
      <c r="CH34" s="542"/>
      <c r="CI34" s="542"/>
      <c r="CJ34" s="542"/>
      <c r="CK34" s="542"/>
      <c r="CL34" s="542"/>
      <c r="CM34" s="542"/>
      <c r="CN34" s="541"/>
      <c r="CO34" s="541"/>
      <c r="CP34" s="541"/>
      <c r="CQ34" s="541"/>
      <c r="CR34" s="541"/>
      <c r="CS34" s="541"/>
      <c r="CT34" s="541"/>
      <c r="CU34" s="541"/>
      <c r="CV34" s="541"/>
      <c r="CW34" s="541"/>
      <c r="CX34" s="541"/>
      <c r="CY34" s="541"/>
      <c r="CZ34" s="541"/>
      <c r="DA34" s="541"/>
      <c r="DB34" s="581">
        <v>4598.13</v>
      </c>
      <c r="DC34" s="582"/>
      <c r="DD34" s="582"/>
      <c r="DE34" s="582"/>
      <c r="DF34" s="582"/>
      <c r="DG34" s="582"/>
      <c r="DH34" s="582"/>
      <c r="DI34" s="582"/>
      <c r="DJ34" s="582"/>
      <c r="DK34" s="582"/>
      <c r="DL34" s="582"/>
      <c r="DM34" s="582"/>
      <c r="DN34" s="582"/>
      <c r="DO34" s="583"/>
      <c r="DP34" s="576"/>
      <c r="DQ34" s="577"/>
      <c r="DR34" s="577"/>
      <c r="DS34" s="577"/>
      <c r="DT34" s="577"/>
      <c r="DU34" s="577"/>
      <c r="DV34" s="577"/>
      <c r="DW34" s="577"/>
      <c r="DX34" s="577"/>
      <c r="DY34" s="577"/>
      <c r="DZ34" s="577"/>
      <c r="EA34" s="577"/>
      <c r="EB34" s="577"/>
      <c r="EC34" s="577"/>
      <c r="ED34" s="577"/>
      <c r="EE34" s="577"/>
      <c r="EF34" s="577"/>
      <c r="EG34" s="577"/>
      <c r="EH34" s="577"/>
      <c r="EI34" s="577"/>
      <c r="EJ34" s="577"/>
      <c r="EK34" s="577"/>
      <c r="EL34" s="577"/>
      <c r="EM34" s="578"/>
      <c r="EN34" s="547"/>
      <c r="EO34" s="547"/>
      <c r="EP34" s="547"/>
      <c r="EQ34" s="547"/>
      <c r="ER34" s="547"/>
      <c r="ES34" s="547"/>
      <c r="ET34" s="547"/>
      <c r="EU34" s="547"/>
      <c r="EV34" s="547"/>
      <c r="EW34" s="547"/>
      <c r="EX34" s="547"/>
      <c r="EY34" s="547"/>
      <c r="EZ34" s="547"/>
      <c r="FA34" s="547"/>
      <c r="FB34" s="547"/>
      <c r="FC34" s="547"/>
      <c r="FD34" s="547"/>
      <c r="FE34" s="547"/>
      <c r="FF34" s="547"/>
      <c r="FG34" s="547"/>
      <c r="FH34" s="547"/>
      <c r="FI34" s="547"/>
      <c r="FJ34" s="547"/>
      <c r="FK34" s="548"/>
    </row>
    <row r="35" spans="1:167" s="23" customFormat="1" ht="36" customHeight="1">
      <c r="A35" s="516" t="s">
        <v>717</v>
      </c>
      <c r="B35" s="517"/>
      <c r="C35" s="517"/>
      <c r="D35" s="517"/>
      <c r="E35" s="517"/>
      <c r="F35" s="517"/>
      <c r="G35" s="517"/>
      <c r="H35" s="517"/>
      <c r="I35" s="517"/>
      <c r="J35" s="517"/>
      <c r="K35" s="517"/>
      <c r="L35" s="517"/>
      <c r="M35" s="517"/>
      <c r="N35" s="517"/>
      <c r="O35" s="517"/>
      <c r="P35" s="517"/>
      <c r="Q35" s="517"/>
      <c r="R35" s="517"/>
      <c r="S35" s="517"/>
      <c r="T35" s="517"/>
      <c r="U35" s="517"/>
      <c r="V35" s="517"/>
      <c r="W35" s="517"/>
      <c r="X35" s="517"/>
      <c r="Y35" s="517"/>
      <c r="Z35" s="517"/>
      <c r="AA35" s="517"/>
      <c r="AB35" s="517"/>
      <c r="AC35" s="517"/>
      <c r="AD35" s="518"/>
      <c r="AE35" s="529" t="s">
        <v>551</v>
      </c>
      <c r="AF35" s="530"/>
      <c r="AG35" s="530"/>
      <c r="AH35" s="530"/>
      <c r="AI35" s="530"/>
      <c r="AJ35" s="530"/>
      <c r="AK35" s="530"/>
      <c r="AL35" s="530"/>
      <c r="AM35" s="530"/>
      <c r="AN35" s="530"/>
      <c r="AO35" s="540" t="s">
        <v>94</v>
      </c>
      <c r="AP35" s="540"/>
      <c r="AQ35" s="540"/>
      <c r="AR35" s="540"/>
      <c r="AS35" s="540"/>
      <c r="AT35" s="540"/>
      <c r="AU35" s="540"/>
      <c r="AV35" s="540"/>
      <c r="AW35" s="540"/>
      <c r="AX35" s="540"/>
      <c r="AY35" s="541"/>
      <c r="AZ35" s="541"/>
      <c r="BA35" s="541"/>
      <c r="BB35" s="541"/>
      <c r="BC35" s="541"/>
      <c r="BD35" s="541"/>
      <c r="BE35" s="541"/>
      <c r="BF35" s="541"/>
      <c r="BG35" s="541"/>
      <c r="BH35" s="541"/>
      <c r="BI35" s="541"/>
      <c r="BJ35" s="541"/>
      <c r="BK35" s="541"/>
      <c r="BL35" s="541"/>
      <c r="BM35" s="541"/>
      <c r="BN35" s="541"/>
      <c r="BO35" s="541"/>
      <c r="BP35" s="541"/>
      <c r="BQ35" s="541"/>
      <c r="BR35" s="541"/>
      <c r="BS35" s="542"/>
      <c r="BT35" s="542"/>
      <c r="BU35" s="542"/>
      <c r="BV35" s="542"/>
      <c r="BW35" s="542"/>
      <c r="BX35" s="542"/>
      <c r="BY35" s="542"/>
      <c r="BZ35" s="542"/>
      <c r="CA35" s="542"/>
      <c r="CB35" s="542"/>
      <c r="CC35" s="542"/>
      <c r="CD35" s="542"/>
      <c r="CE35" s="542"/>
      <c r="CF35" s="542"/>
      <c r="CG35" s="542"/>
      <c r="CH35" s="542"/>
      <c r="CI35" s="542"/>
      <c r="CJ35" s="542"/>
      <c r="CK35" s="542"/>
      <c r="CL35" s="542"/>
      <c r="CM35" s="542"/>
      <c r="CN35" s="541"/>
      <c r="CO35" s="541"/>
      <c r="CP35" s="541"/>
      <c r="CQ35" s="541"/>
      <c r="CR35" s="541"/>
      <c r="CS35" s="541"/>
      <c r="CT35" s="541"/>
      <c r="CU35" s="541"/>
      <c r="CV35" s="541"/>
      <c r="CW35" s="541"/>
      <c r="CX35" s="541"/>
      <c r="CY35" s="541"/>
      <c r="CZ35" s="541"/>
      <c r="DA35" s="541"/>
      <c r="DB35" s="550">
        <v>875.87</v>
      </c>
      <c r="DC35" s="551"/>
      <c r="DD35" s="551"/>
      <c r="DE35" s="551"/>
      <c r="DF35" s="551"/>
      <c r="DG35" s="551"/>
      <c r="DH35" s="551"/>
      <c r="DI35" s="551"/>
      <c r="DJ35" s="551"/>
      <c r="DK35" s="551"/>
      <c r="DL35" s="551"/>
      <c r="DM35" s="551"/>
      <c r="DN35" s="551"/>
      <c r="DO35" s="552"/>
      <c r="DP35" s="544"/>
      <c r="DQ35" s="545"/>
      <c r="DR35" s="545"/>
      <c r="DS35" s="545"/>
      <c r="DT35" s="545"/>
      <c r="DU35" s="545"/>
      <c r="DV35" s="545"/>
      <c r="DW35" s="545"/>
      <c r="DX35" s="545"/>
      <c r="DY35" s="545"/>
      <c r="DZ35" s="545"/>
      <c r="EA35" s="545"/>
      <c r="EB35" s="545"/>
      <c r="EC35" s="545"/>
      <c r="ED35" s="545"/>
      <c r="EE35" s="545"/>
      <c r="EF35" s="545"/>
      <c r="EG35" s="545"/>
      <c r="EH35" s="545"/>
      <c r="EI35" s="545"/>
      <c r="EJ35" s="545"/>
      <c r="EK35" s="545"/>
      <c r="EL35" s="545"/>
      <c r="EM35" s="546"/>
      <c r="EN35" s="547"/>
      <c r="EO35" s="547"/>
      <c r="EP35" s="547"/>
      <c r="EQ35" s="547"/>
      <c r="ER35" s="547"/>
      <c r="ES35" s="547"/>
      <c r="ET35" s="547"/>
      <c r="EU35" s="547"/>
      <c r="EV35" s="547"/>
      <c r="EW35" s="547"/>
      <c r="EX35" s="547"/>
      <c r="EY35" s="547"/>
      <c r="EZ35" s="547"/>
      <c r="FA35" s="547"/>
      <c r="FB35" s="547"/>
      <c r="FC35" s="547"/>
      <c r="FD35" s="547"/>
      <c r="FE35" s="547"/>
      <c r="FF35" s="547"/>
      <c r="FG35" s="547"/>
      <c r="FH35" s="547"/>
      <c r="FI35" s="547"/>
      <c r="FJ35" s="547"/>
      <c r="FK35" s="548"/>
    </row>
    <row r="36" spans="1:167" s="23" customFormat="1" ht="48.75" customHeight="1">
      <c r="A36" s="527" t="s">
        <v>778</v>
      </c>
      <c r="B36" s="527"/>
      <c r="C36" s="527"/>
      <c r="D36" s="527"/>
      <c r="E36" s="527"/>
      <c r="F36" s="527"/>
      <c r="G36" s="527"/>
      <c r="H36" s="527"/>
      <c r="I36" s="527"/>
      <c r="J36" s="527"/>
      <c r="K36" s="527"/>
      <c r="L36" s="527"/>
      <c r="M36" s="527"/>
      <c r="N36" s="527"/>
      <c r="O36" s="527"/>
      <c r="P36" s="527"/>
      <c r="Q36" s="527"/>
      <c r="R36" s="527"/>
      <c r="S36" s="527"/>
      <c r="T36" s="527"/>
      <c r="U36" s="527"/>
      <c r="V36" s="527"/>
      <c r="W36" s="527"/>
      <c r="X36" s="527"/>
      <c r="Y36" s="527"/>
      <c r="Z36" s="527"/>
      <c r="AA36" s="527"/>
      <c r="AB36" s="527"/>
      <c r="AC36" s="527"/>
      <c r="AD36" s="528"/>
      <c r="AE36" s="521" t="s">
        <v>555</v>
      </c>
      <c r="AF36" s="522"/>
      <c r="AG36" s="522"/>
      <c r="AH36" s="522"/>
      <c r="AI36" s="522"/>
      <c r="AJ36" s="522"/>
      <c r="AK36" s="522"/>
      <c r="AL36" s="522"/>
      <c r="AM36" s="522"/>
      <c r="AN36" s="523"/>
      <c r="AO36" s="540" t="s">
        <v>94</v>
      </c>
      <c r="AP36" s="540"/>
      <c r="AQ36" s="540"/>
      <c r="AR36" s="540"/>
      <c r="AS36" s="540"/>
      <c r="AT36" s="540"/>
      <c r="AU36" s="540"/>
      <c r="AV36" s="540"/>
      <c r="AW36" s="540"/>
      <c r="AX36" s="540"/>
      <c r="AY36" s="541"/>
      <c r="AZ36" s="541"/>
      <c r="BA36" s="541"/>
      <c r="BB36" s="541"/>
      <c r="BC36" s="541"/>
      <c r="BD36" s="541"/>
      <c r="BE36" s="541"/>
      <c r="BF36" s="541"/>
      <c r="BG36" s="541"/>
      <c r="BH36" s="541"/>
      <c r="BI36" s="541"/>
      <c r="BJ36" s="541"/>
      <c r="BK36" s="541"/>
      <c r="BL36" s="541"/>
      <c r="BM36" s="541"/>
      <c r="BN36" s="541"/>
      <c r="BO36" s="541"/>
      <c r="BP36" s="541"/>
      <c r="BQ36" s="541"/>
      <c r="BR36" s="541"/>
      <c r="BS36" s="542"/>
      <c r="BT36" s="542"/>
      <c r="BU36" s="542"/>
      <c r="BV36" s="542"/>
      <c r="BW36" s="542"/>
      <c r="BX36" s="542"/>
      <c r="BY36" s="542"/>
      <c r="BZ36" s="542"/>
      <c r="CA36" s="542"/>
      <c r="CB36" s="542"/>
      <c r="CC36" s="542"/>
      <c r="CD36" s="542"/>
      <c r="CE36" s="542"/>
      <c r="CF36" s="542"/>
      <c r="CG36" s="542"/>
      <c r="CH36" s="542"/>
      <c r="CI36" s="542"/>
      <c r="CJ36" s="542"/>
      <c r="CK36" s="542"/>
      <c r="CL36" s="542"/>
      <c r="CM36" s="542"/>
      <c r="CN36" s="541"/>
      <c r="CO36" s="541"/>
      <c r="CP36" s="541"/>
      <c r="CQ36" s="541"/>
      <c r="CR36" s="541"/>
      <c r="CS36" s="541"/>
      <c r="CT36" s="541"/>
      <c r="CU36" s="541"/>
      <c r="CV36" s="541"/>
      <c r="CW36" s="541"/>
      <c r="CX36" s="541"/>
      <c r="CY36" s="541"/>
      <c r="CZ36" s="541"/>
      <c r="DA36" s="541"/>
      <c r="DB36" s="550">
        <v>54119.66</v>
      </c>
      <c r="DC36" s="551"/>
      <c r="DD36" s="551"/>
      <c r="DE36" s="551"/>
      <c r="DF36" s="551"/>
      <c r="DG36" s="551"/>
      <c r="DH36" s="551"/>
      <c r="DI36" s="551"/>
      <c r="DJ36" s="551"/>
      <c r="DK36" s="551"/>
      <c r="DL36" s="551"/>
      <c r="DM36" s="551"/>
      <c r="DN36" s="551"/>
      <c r="DO36" s="552"/>
      <c r="DP36" s="544"/>
      <c r="DQ36" s="545"/>
      <c r="DR36" s="545"/>
      <c r="DS36" s="545"/>
      <c r="DT36" s="545"/>
      <c r="DU36" s="545"/>
      <c r="DV36" s="545"/>
      <c r="DW36" s="545"/>
      <c r="DX36" s="545"/>
      <c r="DY36" s="545"/>
      <c r="DZ36" s="545"/>
      <c r="EA36" s="545"/>
      <c r="EB36" s="545"/>
      <c r="EC36" s="545"/>
      <c r="ED36" s="545"/>
      <c r="EE36" s="545"/>
      <c r="EF36" s="545"/>
      <c r="EG36" s="545"/>
      <c r="EH36" s="545"/>
      <c r="EI36" s="545"/>
      <c r="EJ36" s="545"/>
      <c r="EK36" s="545"/>
      <c r="EL36" s="545"/>
      <c r="EM36" s="546"/>
      <c r="EN36" s="547"/>
      <c r="EO36" s="547"/>
      <c r="EP36" s="547"/>
      <c r="EQ36" s="547"/>
      <c r="ER36" s="547"/>
      <c r="ES36" s="547"/>
      <c r="ET36" s="547"/>
      <c r="EU36" s="547"/>
      <c r="EV36" s="547"/>
      <c r="EW36" s="547"/>
      <c r="EX36" s="547"/>
      <c r="EY36" s="547"/>
      <c r="EZ36" s="547"/>
      <c r="FA36" s="547"/>
      <c r="FB36" s="547"/>
      <c r="FC36" s="547"/>
      <c r="FD36" s="547"/>
      <c r="FE36" s="547"/>
      <c r="FF36" s="547"/>
      <c r="FG36" s="547"/>
      <c r="FH36" s="547"/>
      <c r="FI36" s="547"/>
      <c r="FJ36" s="547"/>
      <c r="FK36" s="548"/>
    </row>
    <row r="37" spans="1:167" s="23" customFormat="1" ht="46.5" customHeight="1">
      <c r="A37" s="527" t="s">
        <v>778</v>
      </c>
      <c r="B37" s="527"/>
      <c r="C37" s="527"/>
      <c r="D37" s="527"/>
      <c r="E37" s="527"/>
      <c r="F37" s="527"/>
      <c r="G37" s="527"/>
      <c r="H37" s="527"/>
      <c r="I37" s="527"/>
      <c r="J37" s="527"/>
      <c r="K37" s="527"/>
      <c r="L37" s="527"/>
      <c r="M37" s="527"/>
      <c r="N37" s="527"/>
      <c r="O37" s="527"/>
      <c r="P37" s="527"/>
      <c r="Q37" s="527"/>
      <c r="R37" s="527"/>
      <c r="S37" s="527"/>
      <c r="T37" s="527"/>
      <c r="U37" s="527"/>
      <c r="V37" s="527"/>
      <c r="W37" s="527"/>
      <c r="X37" s="527"/>
      <c r="Y37" s="527"/>
      <c r="Z37" s="527"/>
      <c r="AA37" s="527"/>
      <c r="AB37" s="527"/>
      <c r="AC37" s="527"/>
      <c r="AD37" s="528"/>
      <c r="AE37" s="521" t="s">
        <v>554</v>
      </c>
      <c r="AF37" s="522"/>
      <c r="AG37" s="522"/>
      <c r="AH37" s="522"/>
      <c r="AI37" s="522"/>
      <c r="AJ37" s="522"/>
      <c r="AK37" s="522"/>
      <c r="AL37" s="522"/>
      <c r="AM37" s="522"/>
      <c r="AN37" s="523"/>
      <c r="AO37" s="540" t="s">
        <v>94</v>
      </c>
      <c r="AP37" s="540"/>
      <c r="AQ37" s="540"/>
      <c r="AR37" s="540"/>
      <c r="AS37" s="540"/>
      <c r="AT37" s="540"/>
      <c r="AU37" s="540"/>
      <c r="AV37" s="540"/>
      <c r="AW37" s="540"/>
      <c r="AX37" s="540"/>
      <c r="AY37" s="541"/>
      <c r="AZ37" s="541"/>
      <c r="BA37" s="541"/>
      <c r="BB37" s="541"/>
      <c r="BC37" s="541"/>
      <c r="BD37" s="541"/>
      <c r="BE37" s="541"/>
      <c r="BF37" s="541"/>
      <c r="BG37" s="541"/>
      <c r="BH37" s="541"/>
      <c r="BI37" s="541"/>
      <c r="BJ37" s="541"/>
      <c r="BK37" s="541"/>
      <c r="BL37" s="541"/>
      <c r="BM37" s="541"/>
      <c r="BN37" s="541"/>
      <c r="BO37" s="541"/>
      <c r="BP37" s="541"/>
      <c r="BQ37" s="541"/>
      <c r="BR37" s="541"/>
      <c r="BS37" s="542"/>
      <c r="BT37" s="542"/>
      <c r="BU37" s="542"/>
      <c r="BV37" s="542"/>
      <c r="BW37" s="542"/>
      <c r="BX37" s="542"/>
      <c r="BY37" s="542"/>
      <c r="BZ37" s="542"/>
      <c r="CA37" s="542"/>
      <c r="CB37" s="542"/>
      <c r="CC37" s="542"/>
      <c r="CD37" s="542"/>
      <c r="CE37" s="542"/>
      <c r="CF37" s="542"/>
      <c r="CG37" s="542"/>
      <c r="CH37" s="542"/>
      <c r="CI37" s="542"/>
      <c r="CJ37" s="542"/>
      <c r="CK37" s="542"/>
      <c r="CL37" s="542"/>
      <c r="CM37" s="542"/>
      <c r="CN37" s="541"/>
      <c r="CO37" s="541"/>
      <c r="CP37" s="541"/>
      <c r="CQ37" s="541"/>
      <c r="CR37" s="541"/>
      <c r="CS37" s="541"/>
      <c r="CT37" s="541"/>
      <c r="CU37" s="541"/>
      <c r="CV37" s="541"/>
      <c r="CW37" s="541"/>
      <c r="CX37" s="541"/>
      <c r="CY37" s="541"/>
      <c r="CZ37" s="541"/>
      <c r="DA37" s="541"/>
      <c r="DB37" s="550">
        <v>10308.69</v>
      </c>
      <c r="DC37" s="551"/>
      <c r="DD37" s="551"/>
      <c r="DE37" s="551"/>
      <c r="DF37" s="551"/>
      <c r="DG37" s="551"/>
      <c r="DH37" s="551"/>
      <c r="DI37" s="551"/>
      <c r="DJ37" s="551"/>
      <c r="DK37" s="551"/>
      <c r="DL37" s="551"/>
      <c r="DM37" s="551"/>
      <c r="DN37" s="551"/>
      <c r="DO37" s="552"/>
      <c r="DP37" s="544"/>
      <c r="DQ37" s="545"/>
      <c r="DR37" s="545"/>
      <c r="DS37" s="545"/>
      <c r="DT37" s="545"/>
      <c r="DU37" s="545"/>
      <c r="DV37" s="545"/>
      <c r="DW37" s="545"/>
      <c r="DX37" s="545"/>
      <c r="DY37" s="545"/>
      <c r="DZ37" s="545"/>
      <c r="EA37" s="545"/>
      <c r="EB37" s="545"/>
      <c r="EC37" s="545"/>
      <c r="ED37" s="545"/>
      <c r="EE37" s="545"/>
      <c r="EF37" s="545"/>
      <c r="EG37" s="545"/>
      <c r="EH37" s="545"/>
      <c r="EI37" s="545"/>
      <c r="EJ37" s="545"/>
      <c r="EK37" s="545"/>
      <c r="EL37" s="545"/>
      <c r="EM37" s="546"/>
      <c r="EN37" s="547"/>
      <c r="EO37" s="547"/>
      <c r="EP37" s="547"/>
      <c r="EQ37" s="547"/>
      <c r="ER37" s="547"/>
      <c r="ES37" s="547"/>
      <c r="ET37" s="547"/>
      <c r="EU37" s="547"/>
      <c r="EV37" s="547"/>
      <c r="EW37" s="547"/>
      <c r="EX37" s="547"/>
      <c r="EY37" s="547"/>
      <c r="EZ37" s="547"/>
      <c r="FA37" s="547"/>
      <c r="FB37" s="547"/>
      <c r="FC37" s="547"/>
      <c r="FD37" s="547"/>
      <c r="FE37" s="547"/>
      <c r="FF37" s="547"/>
      <c r="FG37" s="547"/>
      <c r="FH37" s="547"/>
      <c r="FI37" s="547"/>
      <c r="FJ37" s="547"/>
      <c r="FK37" s="548"/>
    </row>
    <row r="38" spans="1:167" s="23" customFormat="1" ht="27" customHeight="1">
      <c r="A38" s="516" t="s">
        <v>5</v>
      </c>
      <c r="B38" s="517"/>
      <c r="C38" s="517"/>
      <c r="D38" s="517"/>
      <c r="E38" s="517"/>
      <c r="F38" s="517"/>
      <c r="G38" s="517"/>
      <c r="H38" s="517"/>
      <c r="I38" s="517"/>
      <c r="J38" s="517"/>
      <c r="K38" s="517"/>
      <c r="L38" s="517"/>
      <c r="M38" s="517"/>
      <c r="N38" s="517"/>
      <c r="O38" s="517"/>
      <c r="P38" s="517"/>
      <c r="Q38" s="517"/>
      <c r="R38" s="517"/>
      <c r="S38" s="517"/>
      <c r="T38" s="517"/>
      <c r="U38" s="517"/>
      <c r="V38" s="517"/>
      <c r="W38" s="517"/>
      <c r="X38" s="517"/>
      <c r="Y38" s="517"/>
      <c r="Z38" s="517"/>
      <c r="AA38" s="517"/>
      <c r="AB38" s="517"/>
      <c r="AC38" s="517"/>
      <c r="AD38" s="518"/>
      <c r="AE38" s="521" t="s">
        <v>556</v>
      </c>
      <c r="AF38" s="522"/>
      <c r="AG38" s="522"/>
      <c r="AH38" s="522"/>
      <c r="AI38" s="522"/>
      <c r="AJ38" s="522"/>
      <c r="AK38" s="522"/>
      <c r="AL38" s="522"/>
      <c r="AM38" s="522"/>
      <c r="AN38" s="523"/>
      <c r="AO38" s="540" t="s">
        <v>94</v>
      </c>
      <c r="AP38" s="540"/>
      <c r="AQ38" s="540"/>
      <c r="AR38" s="540"/>
      <c r="AS38" s="540"/>
      <c r="AT38" s="540"/>
      <c r="AU38" s="540"/>
      <c r="AV38" s="540"/>
      <c r="AW38" s="540"/>
      <c r="AX38" s="540"/>
      <c r="AY38" s="541"/>
      <c r="AZ38" s="541"/>
      <c r="BA38" s="541"/>
      <c r="BB38" s="541"/>
      <c r="BC38" s="541"/>
      <c r="BD38" s="541"/>
      <c r="BE38" s="541"/>
      <c r="BF38" s="541"/>
      <c r="BG38" s="541"/>
      <c r="BH38" s="541"/>
      <c r="BI38" s="541"/>
      <c r="BJ38" s="541"/>
      <c r="BK38" s="541"/>
      <c r="BL38" s="541"/>
      <c r="BM38" s="541"/>
      <c r="BN38" s="541"/>
      <c r="BO38" s="541"/>
      <c r="BP38" s="541"/>
      <c r="BQ38" s="541"/>
      <c r="BR38" s="541"/>
      <c r="BS38" s="542"/>
      <c r="BT38" s="542"/>
      <c r="BU38" s="542"/>
      <c r="BV38" s="542"/>
      <c r="BW38" s="542"/>
      <c r="BX38" s="542"/>
      <c r="BY38" s="542"/>
      <c r="BZ38" s="542"/>
      <c r="CA38" s="542"/>
      <c r="CB38" s="542"/>
      <c r="CC38" s="542"/>
      <c r="CD38" s="542"/>
      <c r="CE38" s="542"/>
      <c r="CF38" s="542"/>
      <c r="CG38" s="542"/>
      <c r="CH38" s="542"/>
      <c r="CI38" s="542"/>
      <c r="CJ38" s="542"/>
      <c r="CK38" s="542"/>
      <c r="CL38" s="542"/>
      <c r="CM38" s="542"/>
      <c r="CN38" s="541"/>
      <c r="CO38" s="541"/>
      <c r="CP38" s="541"/>
      <c r="CQ38" s="541"/>
      <c r="CR38" s="541"/>
      <c r="CS38" s="541"/>
      <c r="CT38" s="541"/>
      <c r="CU38" s="541"/>
      <c r="CV38" s="541"/>
      <c r="CW38" s="541"/>
      <c r="CX38" s="541"/>
      <c r="CY38" s="541"/>
      <c r="CZ38" s="541"/>
      <c r="DA38" s="541"/>
      <c r="DB38" s="550">
        <v>15709</v>
      </c>
      <c r="DC38" s="551"/>
      <c r="DD38" s="551"/>
      <c r="DE38" s="551"/>
      <c r="DF38" s="551"/>
      <c r="DG38" s="551"/>
      <c r="DH38" s="551"/>
      <c r="DI38" s="551"/>
      <c r="DJ38" s="551"/>
      <c r="DK38" s="551"/>
      <c r="DL38" s="551"/>
      <c r="DM38" s="551"/>
      <c r="DN38" s="551"/>
      <c r="DO38" s="552"/>
      <c r="DP38" s="544"/>
      <c r="DQ38" s="545"/>
      <c r="DR38" s="545"/>
      <c r="DS38" s="545"/>
      <c r="DT38" s="545"/>
      <c r="DU38" s="545"/>
      <c r="DV38" s="545"/>
      <c r="DW38" s="545"/>
      <c r="DX38" s="545"/>
      <c r="DY38" s="545"/>
      <c r="DZ38" s="545"/>
      <c r="EA38" s="545"/>
      <c r="EB38" s="545"/>
      <c r="EC38" s="545"/>
      <c r="ED38" s="545"/>
      <c r="EE38" s="545"/>
      <c r="EF38" s="545"/>
      <c r="EG38" s="545"/>
      <c r="EH38" s="545"/>
      <c r="EI38" s="545"/>
      <c r="EJ38" s="545"/>
      <c r="EK38" s="545"/>
      <c r="EL38" s="545"/>
      <c r="EM38" s="546"/>
      <c r="EN38" s="547"/>
      <c r="EO38" s="547"/>
      <c r="EP38" s="547"/>
      <c r="EQ38" s="547"/>
      <c r="ER38" s="547"/>
      <c r="ES38" s="547"/>
      <c r="ET38" s="547"/>
      <c r="EU38" s="547"/>
      <c r="EV38" s="547"/>
      <c r="EW38" s="547"/>
      <c r="EX38" s="547"/>
      <c r="EY38" s="547"/>
      <c r="EZ38" s="547"/>
      <c r="FA38" s="547"/>
      <c r="FB38" s="547"/>
      <c r="FC38" s="547"/>
      <c r="FD38" s="547"/>
      <c r="FE38" s="547"/>
      <c r="FF38" s="547"/>
      <c r="FG38" s="547"/>
      <c r="FH38" s="547"/>
      <c r="FI38" s="547"/>
      <c r="FJ38" s="547"/>
      <c r="FK38" s="548"/>
    </row>
    <row r="39" spans="1:167" s="23" customFormat="1" ht="24" customHeight="1">
      <c r="A39" s="527" t="s">
        <v>827</v>
      </c>
      <c r="B39" s="527"/>
      <c r="C39" s="527"/>
      <c r="D39" s="527"/>
      <c r="E39" s="527"/>
      <c r="F39" s="527"/>
      <c r="G39" s="527"/>
      <c r="H39" s="527"/>
      <c r="I39" s="527"/>
      <c r="J39" s="527"/>
      <c r="K39" s="527"/>
      <c r="L39" s="527"/>
      <c r="M39" s="527"/>
      <c r="N39" s="527"/>
      <c r="O39" s="527"/>
      <c r="P39" s="527"/>
      <c r="Q39" s="527"/>
      <c r="R39" s="527"/>
      <c r="S39" s="527"/>
      <c r="T39" s="527"/>
      <c r="U39" s="527"/>
      <c r="V39" s="527"/>
      <c r="W39" s="527"/>
      <c r="X39" s="527"/>
      <c r="Y39" s="527"/>
      <c r="Z39" s="527"/>
      <c r="AA39" s="527"/>
      <c r="AB39" s="527"/>
      <c r="AC39" s="527"/>
      <c r="AD39" s="528"/>
      <c r="AE39" s="521" t="s">
        <v>559</v>
      </c>
      <c r="AF39" s="522"/>
      <c r="AG39" s="522"/>
      <c r="AH39" s="522"/>
      <c r="AI39" s="522"/>
      <c r="AJ39" s="522"/>
      <c r="AK39" s="522"/>
      <c r="AL39" s="522"/>
      <c r="AM39" s="522"/>
      <c r="AN39" s="523"/>
      <c r="AO39" s="540" t="s">
        <v>94</v>
      </c>
      <c r="AP39" s="540"/>
      <c r="AQ39" s="540"/>
      <c r="AR39" s="540"/>
      <c r="AS39" s="540"/>
      <c r="AT39" s="540"/>
      <c r="AU39" s="540"/>
      <c r="AV39" s="540"/>
      <c r="AW39" s="540"/>
      <c r="AX39" s="540"/>
      <c r="AY39" s="541"/>
      <c r="AZ39" s="541"/>
      <c r="BA39" s="541"/>
      <c r="BB39" s="541"/>
      <c r="BC39" s="541"/>
      <c r="BD39" s="541"/>
      <c r="BE39" s="541"/>
      <c r="BF39" s="541"/>
      <c r="BG39" s="541"/>
      <c r="BH39" s="541"/>
      <c r="BI39" s="541"/>
      <c r="BJ39" s="541"/>
      <c r="BK39" s="541"/>
      <c r="BL39" s="541"/>
      <c r="BM39" s="541"/>
      <c r="BN39" s="541"/>
      <c r="BO39" s="541"/>
      <c r="BP39" s="541"/>
      <c r="BQ39" s="541"/>
      <c r="BR39" s="541"/>
      <c r="BS39" s="542"/>
      <c r="BT39" s="542"/>
      <c r="BU39" s="542"/>
      <c r="BV39" s="542"/>
      <c r="BW39" s="542"/>
      <c r="BX39" s="542"/>
      <c r="BY39" s="542"/>
      <c r="BZ39" s="542"/>
      <c r="CA39" s="542"/>
      <c r="CB39" s="542"/>
      <c r="CC39" s="542"/>
      <c r="CD39" s="542"/>
      <c r="CE39" s="542"/>
      <c r="CF39" s="542"/>
      <c r="CG39" s="542"/>
      <c r="CH39" s="542"/>
      <c r="CI39" s="542"/>
      <c r="CJ39" s="542"/>
      <c r="CK39" s="542"/>
      <c r="CL39" s="542"/>
      <c r="CM39" s="542"/>
      <c r="CN39" s="541"/>
      <c r="CO39" s="541"/>
      <c r="CP39" s="541"/>
      <c r="CQ39" s="541"/>
      <c r="CR39" s="541"/>
      <c r="CS39" s="541"/>
      <c r="CT39" s="541"/>
      <c r="CU39" s="541"/>
      <c r="CV39" s="541"/>
      <c r="CW39" s="541"/>
      <c r="CX39" s="541"/>
      <c r="CY39" s="541"/>
      <c r="CZ39" s="541"/>
      <c r="DA39" s="541"/>
      <c r="DB39" s="550">
        <v>253903.75</v>
      </c>
      <c r="DC39" s="551"/>
      <c r="DD39" s="551"/>
      <c r="DE39" s="551"/>
      <c r="DF39" s="551"/>
      <c r="DG39" s="551"/>
      <c r="DH39" s="551"/>
      <c r="DI39" s="551"/>
      <c r="DJ39" s="551"/>
      <c r="DK39" s="551"/>
      <c r="DL39" s="551"/>
      <c r="DM39" s="551"/>
      <c r="DN39" s="551"/>
      <c r="DO39" s="552"/>
      <c r="DP39" s="544"/>
      <c r="DQ39" s="545"/>
      <c r="DR39" s="545"/>
      <c r="DS39" s="545"/>
      <c r="DT39" s="545"/>
      <c r="DU39" s="545"/>
      <c r="DV39" s="545"/>
      <c r="DW39" s="545"/>
      <c r="DX39" s="545"/>
      <c r="DY39" s="545"/>
      <c r="DZ39" s="545"/>
      <c r="EA39" s="545"/>
      <c r="EB39" s="545"/>
      <c r="EC39" s="545"/>
      <c r="ED39" s="545"/>
      <c r="EE39" s="545"/>
      <c r="EF39" s="545"/>
      <c r="EG39" s="545"/>
      <c r="EH39" s="545"/>
      <c r="EI39" s="545"/>
      <c r="EJ39" s="545"/>
      <c r="EK39" s="545"/>
      <c r="EL39" s="545"/>
      <c r="EM39" s="546"/>
      <c r="EN39" s="547"/>
      <c r="EO39" s="547"/>
      <c r="EP39" s="547"/>
      <c r="EQ39" s="547"/>
      <c r="ER39" s="547"/>
      <c r="ES39" s="547"/>
      <c r="ET39" s="547"/>
      <c r="EU39" s="547"/>
      <c r="EV39" s="547"/>
      <c r="EW39" s="547"/>
      <c r="EX39" s="547"/>
      <c r="EY39" s="547"/>
      <c r="EZ39" s="547"/>
      <c r="FA39" s="547"/>
      <c r="FB39" s="547"/>
      <c r="FC39" s="547"/>
      <c r="FD39" s="547"/>
      <c r="FE39" s="547"/>
      <c r="FF39" s="547"/>
      <c r="FG39" s="547"/>
      <c r="FH39" s="547"/>
      <c r="FI39" s="547"/>
      <c r="FJ39" s="547"/>
      <c r="FK39" s="548"/>
    </row>
    <row r="40" spans="1:167" s="23" customFormat="1" ht="30.75" customHeight="1">
      <c r="A40" s="527" t="s">
        <v>827</v>
      </c>
      <c r="B40" s="527"/>
      <c r="C40" s="527"/>
      <c r="D40" s="527"/>
      <c r="E40" s="527"/>
      <c r="F40" s="527"/>
      <c r="G40" s="527"/>
      <c r="H40" s="527"/>
      <c r="I40" s="527"/>
      <c r="J40" s="527"/>
      <c r="K40" s="527"/>
      <c r="L40" s="527"/>
      <c r="M40" s="527"/>
      <c r="N40" s="527"/>
      <c r="O40" s="527"/>
      <c r="P40" s="527"/>
      <c r="Q40" s="527"/>
      <c r="R40" s="527"/>
      <c r="S40" s="527"/>
      <c r="T40" s="527"/>
      <c r="U40" s="527"/>
      <c r="V40" s="527"/>
      <c r="W40" s="527"/>
      <c r="X40" s="527"/>
      <c r="Y40" s="527"/>
      <c r="Z40" s="527"/>
      <c r="AA40" s="527"/>
      <c r="AB40" s="527"/>
      <c r="AC40" s="527"/>
      <c r="AD40" s="528"/>
      <c r="AE40" s="521" t="s">
        <v>558</v>
      </c>
      <c r="AF40" s="522"/>
      <c r="AG40" s="522"/>
      <c r="AH40" s="522"/>
      <c r="AI40" s="522"/>
      <c r="AJ40" s="522"/>
      <c r="AK40" s="522"/>
      <c r="AL40" s="522"/>
      <c r="AM40" s="522"/>
      <c r="AN40" s="523"/>
      <c r="AO40" s="540" t="s">
        <v>94</v>
      </c>
      <c r="AP40" s="540"/>
      <c r="AQ40" s="540"/>
      <c r="AR40" s="540"/>
      <c r="AS40" s="540"/>
      <c r="AT40" s="540"/>
      <c r="AU40" s="540"/>
      <c r="AV40" s="540"/>
      <c r="AW40" s="540"/>
      <c r="AX40" s="540"/>
      <c r="AY40" s="541"/>
      <c r="AZ40" s="541"/>
      <c r="BA40" s="541"/>
      <c r="BB40" s="541"/>
      <c r="BC40" s="541"/>
      <c r="BD40" s="541"/>
      <c r="BE40" s="541"/>
      <c r="BF40" s="541"/>
      <c r="BG40" s="541"/>
      <c r="BH40" s="541"/>
      <c r="BI40" s="541"/>
      <c r="BJ40" s="541"/>
      <c r="BK40" s="541"/>
      <c r="BL40" s="541"/>
      <c r="BM40" s="541"/>
      <c r="BN40" s="541"/>
      <c r="BO40" s="541"/>
      <c r="BP40" s="541"/>
      <c r="BQ40" s="541"/>
      <c r="BR40" s="541"/>
      <c r="BS40" s="542"/>
      <c r="BT40" s="542"/>
      <c r="BU40" s="542"/>
      <c r="BV40" s="542"/>
      <c r="BW40" s="542"/>
      <c r="BX40" s="542"/>
      <c r="BY40" s="542"/>
      <c r="BZ40" s="542"/>
      <c r="CA40" s="542"/>
      <c r="CB40" s="542"/>
      <c r="CC40" s="542"/>
      <c r="CD40" s="542"/>
      <c r="CE40" s="542"/>
      <c r="CF40" s="542"/>
      <c r="CG40" s="542"/>
      <c r="CH40" s="542"/>
      <c r="CI40" s="542"/>
      <c r="CJ40" s="542"/>
      <c r="CK40" s="542"/>
      <c r="CL40" s="542"/>
      <c r="CM40" s="542"/>
      <c r="CN40" s="541"/>
      <c r="CO40" s="541"/>
      <c r="CP40" s="541"/>
      <c r="CQ40" s="541"/>
      <c r="CR40" s="541"/>
      <c r="CS40" s="541"/>
      <c r="CT40" s="541"/>
      <c r="CU40" s="541"/>
      <c r="CV40" s="541"/>
      <c r="CW40" s="541"/>
      <c r="CX40" s="541"/>
      <c r="CY40" s="541"/>
      <c r="CZ40" s="541"/>
      <c r="DA40" s="541"/>
      <c r="DB40" s="550">
        <v>84630.71</v>
      </c>
      <c r="DC40" s="551"/>
      <c r="DD40" s="551"/>
      <c r="DE40" s="551"/>
      <c r="DF40" s="551"/>
      <c r="DG40" s="551"/>
      <c r="DH40" s="551"/>
      <c r="DI40" s="551"/>
      <c r="DJ40" s="551"/>
      <c r="DK40" s="551"/>
      <c r="DL40" s="551"/>
      <c r="DM40" s="551"/>
      <c r="DN40" s="551"/>
      <c r="DO40" s="552"/>
      <c r="DP40" s="544"/>
      <c r="DQ40" s="545"/>
      <c r="DR40" s="545"/>
      <c r="DS40" s="545"/>
      <c r="DT40" s="545"/>
      <c r="DU40" s="545"/>
      <c r="DV40" s="545"/>
      <c r="DW40" s="545"/>
      <c r="DX40" s="545"/>
      <c r="DY40" s="545"/>
      <c r="DZ40" s="545"/>
      <c r="EA40" s="545"/>
      <c r="EB40" s="545"/>
      <c r="EC40" s="545"/>
      <c r="ED40" s="545"/>
      <c r="EE40" s="545"/>
      <c r="EF40" s="545"/>
      <c r="EG40" s="545"/>
      <c r="EH40" s="545"/>
      <c r="EI40" s="545"/>
      <c r="EJ40" s="545"/>
      <c r="EK40" s="545"/>
      <c r="EL40" s="545"/>
      <c r="EM40" s="546"/>
      <c r="EN40" s="547"/>
      <c r="EO40" s="547"/>
      <c r="EP40" s="547"/>
      <c r="EQ40" s="547"/>
      <c r="ER40" s="547"/>
      <c r="ES40" s="547"/>
      <c r="ET40" s="547"/>
      <c r="EU40" s="547"/>
      <c r="EV40" s="547"/>
      <c r="EW40" s="547"/>
      <c r="EX40" s="547"/>
      <c r="EY40" s="547"/>
      <c r="EZ40" s="547"/>
      <c r="FA40" s="547"/>
      <c r="FB40" s="547"/>
      <c r="FC40" s="547"/>
      <c r="FD40" s="547"/>
      <c r="FE40" s="547"/>
      <c r="FF40" s="547"/>
      <c r="FG40" s="547"/>
      <c r="FH40" s="547"/>
      <c r="FI40" s="547"/>
      <c r="FJ40" s="547"/>
      <c r="FK40" s="548"/>
    </row>
    <row r="41" spans="1:167" s="23" customFormat="1" ht="27" customHeight="1">
      <c r="A41" s="527" t="s">
        <v>827</v>
      </c>
      <c r="B41" s="527"/>
      <c r="C41" s="527"/>
      <c r="D41" s="527"/>
      <c r="E41" s="527"/>
      <c r="F41" s="527"/>
      <c r="G41" s="527"/>
      <c r="H41" s="527"/>
      <c r="I41" s="527"/>
      <c r="J41" s="527"/>
      <c r="K41" s="527"/>
      <c r="L41" s="527"/>
      <c r="M41" s="527"/>
      <c r="N41" s="527"/>
      <c r="O41" s="527"/>
      <c r="P41" s="527"/>
      <c r="Q41" s="527"/>
      <c r="R41" s="527"/>
      <c r="S41" s="527"/>
      <c r="T41" s="527"/>
      <c r="U41" s="527"/>
      <c r="V41" s="527"/>
      <c r="W41" s="527"/>
      <c r="X41" s="527"/>
      <c r="Y41" s="527"/>
      <c r="Z41" s="527"/>
      <c r="AA41" s="527"/>
      <c r="AB41" s="527"/>
      <c r="AC41" s="527"/>
      <c r="AD41" s="528"/>
      <c r="AE41" s="521" t="s">
        <v>557</v>
      </c>
      <c r="AF41" s="522"/>
      <c r="AG41" s="522"/>
      <c r="AH41" s="522"/>
      <c r="AI41" s="522"/>
      <c r="AJ41" s="522"/>
      <c r="AK41" s="522"/>
      <c r="AL41" s="522"/>
      <c r="AM41" s="522"/>
      <c r="AN41" s="523"/>
      <c r="AO41" s="540" t="s">
        <v>94</v>
      </c>
      <c r="AP41" s="540"/>
      <c r="AQ41" s="540"/>
      <c r="AR41" s="540"/>
      <c r="AS41" s="540"/>
      <c r="AT41" s="540"/>
      <c r="AU41" s="540"/>
      <c r="AV41" s="540"/>
      <c r="AW41" s="540"/>
      <c r="AX41" s="540"/>
      <c r="AY41" s="541"/>
      <c r="AZ41" s="541"/>
      <c r="BA41" s="541"/>
      <c r="BB41" s="541"/>
      <c r="BC41" s="541"/>
      <c r="BD41" s="541"/>
      <c r="BE41" s="541"/>
      <c r="BF41" s="541"/>
      <c r="BG41" s="541"/>
      <c r="BH41" s="541"/>
      <c r="BI41" s="541"/>
      <c r="BJ41" s="541"/>
      <c r="BK41" s="541"/>
      <c r="BL41" s="541"/>
      <c r="BM41" s="541"/>
      <c r="BN41" s="541"/>
      <c r="BO41" s="541"/>
      <c r="BP41" s="541"/>
      <c r="BQ41" s="541"/>
      <c r="BR41" s="541"/>
      <c r="BS41" s="542"/>
      <c r="BT41" s="542"/>
      <c r="BU41" s="542"/>
      <c r="BV41" s="542"/>
      <c r="BW41" s="542"/>
      <c r="BX41" s="542"/>
      <c r="BY41" s="542"/>
      <c r="BZ41" s="542"/>
      <c r="CA41" s="542"/>
      <c r="CB41" s="542"/>
      <c r="CC41" s="542"/>
      <c r="CD41" s="542"/>
      <c r="CE41" s="542"/>
      <c r="CF41" s="542"/>
      <c r="CG41" s="542"/>
      <c r="CH41" s="542"/>
      <c r="CI41" s="542"/>
      <c r="CJ41" s="542"/>
      <c r="CK41" s="542"/>
      <c r="CL41" s="542"/>
      <c r="CM41" s="542"/>
      <c r="CN41" s="541"/>
      <c r="CO41" s="541"/>
      <c r="CP41" s="541"/>
      <c r="CQ41" s="541"/>
      <c r="CR41" s="541"/>
      <c r="CS41" s="541"/>
      <c r="CT41" s="541"/>
      <c r="CU41" s="541"/>
      <c r="CV41" s="541"/>
      <c r="CW41" s="541"/>
      <c r="CX41" s="541"/>
      <c r="CY41" s="541"/>
      <c r="CZ41" s="541"/>
      <c r="DA41" s="541"/>
      <c r="DB41" s="550">
        <v>46161.54</v>
      </c>
      <c r="DC41" s="551"/>
      <c r="DD41" s="551"/>
      <c r="DE41" s="551"/>
      <c r="DF41" s="551"/>
      <c r="DG41" s="551"/>
      <c r="DH41" s="551"/>
      <c r="DI41" s="551"/>
      <c r="DJ41" s="551"/>
      <c r="DK41" s="551"/>
      <c r="DL41" s="551"/>
      <c r="DM41" s="551"/>
      <c r="DN41" s="551"/>
      <c r="DO41" s="552"/>
      <c r="DP41" s="544"/>
      <c r="DQ41" s="545"/>
      <c r="DR41" s="545"/>
      <c r="DS41" s="545"/>
      <c r="DT41" s="545"/>
      <c r="DU41" s="545"/>
      <c r="DV41" s="545"/>
      <c r="DW41" s="545"/>
      <c r="DX41" s="545"/>
      <c r="DY41" s="545"/>
      <c r="DZ41" s="545"/>
      <c r="EA41" s="545"/>
      <c r="EB41" s="545"/>
      <c r="EC41" s="545"/>
      <c r="ED41" s="545"/>
      <c r="EE41" s="545"/>
      <c r="EF41" s="545"/>
      <c r="EG41" s="545"/>
      <c r="EH41" s="545"/>
      <c r="EI41" s="545"/>
      <c r="EJ41" s="545"/>
      <c r="EK41" s="545"/>
      <c r="EL41" s="545"/>
      <c r="EM41" s="546"/>
      <c r="EN41" s="547"/>
      <c r="EO41" s="547"/>
      <c r="EP41" s="547"/>
      <c r="EQ41" s="547"/>
      <c r="ER41" s="547"/>
      <c r="ES41" s="547"/>
      <c r="ET41" s="547"/>
      <c r="EU41" s="547"/>
      <c r="EV41" s="547"/>
      <c r="EW41" s="547"/>
      <c r="EX41" s="547"/>
      <c r="EY41" s="547"/>
      <c r="EZ41" s="547"/>
      <c r="FA41" s="547"/>
      <c r="FB41" s="547"/>
      <c r="FC41" s="547"/>
      <c r="FD41" s="547"/>
      <c r="FE41" s="547"/>
      <c r="FF41" s="547"/>
      <c r="FG41" s="547"/>
      <c r="FH41" s="547"/>
      <c r="FI41" s="547"/>
      <c r="FJ41" s="547"/>
      <c r="FK41" s="548"/>
    </row>
    <row r="42" spans="1:167" s="23" customFormat="1" ht="27" customHeight="1">
      <c r="A42" s="516" t="s">
        <v>716</v>
      </c>
      <c r="B42" s="517"/>
      <c r="C42" s="517"/>
      <c r="D42" s="517"/>
      <c r="E42" s="517"/>
      <c r="F42" s="517"/>
      <c r="G42" s="517"/>
      <c r="H42" s="517"/>
      <c r="I42" s="517"/>
      <c r="J42" s="517"/>
      <c r="K42" s="517"/>
      <c r="L42" s="517"/>
      <c r="M42" s="517"/>
      <c r="N42" s="517"/>
      <c r="O42" s="517"/>
      <c r="P42" s="517"/>
      <c r="Q42" s="517"/>
      <c r="R42" s="517"/>
      <c r="S42" s="517"/>
      <c r="T42" s="517"/>
      <c r="U42" s="517"/>
      <c r="V42" s="517"/>
      <c r="W42" s="517"/>
      <c r="X42" s="517"/>
      <c r="Y42" s="517"/>
      <c r="Z42" s="517"/>
      <c r="AA42" s="517"/>
      <c r="AB42" s="517"/>
      <c r="AC42" s="517"/>
      <c r="AD42" s="518"/>
      <c r="AE42" s="529" t="s">
        <v>396</v>
      </c>
      <c r="AF42" s="530"/>
      <c r="AG42" s="530"/>
      <c r="AH42" s="530"/>
      <c r="AI42" s="530"/>
      <c r="AJ42" s="530"/>
      <c r="AK42" s="530"/>
      <c r="AL42" s="530"/>
      <c r="AM42" s="530"/>
      <c r="AN42" s="530"/>
      <c r="AO42" s="540" t="s">
        <v>571</v>
      </c>
      <c r="AP42" s="540"/>
      <c r="AQ42" s="540"/>
      <c r="AR42" s="540"/>
      <c r="AS42" s="540"/>
      <c r="AT42" s="540"/>
      <c r="AU42" s="540"/>
      <c r="AV42" s="540"/>
      <c r="AW42" s="540"/>
      <c r="AX42" s="540"/>
      <c r="AY42" s="541"/>
      <c r="AZ42" s="541"/>
      <c r="BA42" s="541"/>
      <c r="BB42" s="541"/>
      <c r="BC42" s="541"/>
      <c r="BD42" s="541"/>
      <c r="BE42" s="541"/>
      <c r="BF42" s="541"/>
      <c r="BG42" s="541"/>
      <c r="BH42" s="541"/>
      <c r="BI42" s="541"/>
      <c r="BJ42" s="541"/>
      <c r="BK42" s="541"/>
      <c r="BL42" s="541"/>
      <c r="BM42" s="541"/>
      <c r="BN42" s="541"/>
      <c r="BO42" s="541"/>
      <c r="BP42" s="541"/>
      <c r="BQ42" s="541"/>
      <c r="BR42" s="541"/>
      <c r="BS42" s="542"/>
      <c r="BT42" s="542"/>
      <c r="BU42" s="542"/>
      <c r="BV42" s="542"/>
      <c r="BW42" s="542"/>
      <c r="BX42" s="542"/>
      <c r="BY42" s="542"/>
      <c r="BZ42" s="542"/>
      <c r="CA42" s="542"/>
      <c r="CB42" s="542"/>
      <c r="CC42" s="542"/>
      <c r="CD42" s="542"/>
      <c r="CE42" s="542"/>
      <c r="CF42" s="542"/>
      <c r="CG42" s="542"/>
      <c r="CH42" s="542"/>
      <c r="CI42" s="542"/>
      <c r="CJ42" s="542"/>
      <c r="CK42" s="542"/>
      <c r="CL42" s="542"/>
      <c r="CM42" s="542"/>
      <c r="CN42" s="541"/>
      <c r="CO42" s="541"/>
      <c r="CP42" s="541"/>
      <c r="CQ42" s="541"/>
      <c r="CR42" s="541"/>
      <c r="CS42" s="541"/>
      <c r="CT42" s="541"/>
      <c r="CU42" s="541"/>
      <c r="CV42" s="541"/>
      <c r="CW42" s="541"/>
      <c r="CX42" s="541"/>
      <c r="CY42" s="541"/>
      <c r="CZ42" s="541"/>
      <c r="DA42" s="541"/>
      <c r="DB42" s="550">
        <v>120616</v>
      </c>
      <c r="DC42" s="551"/>
      <c r="DD42" s="551"/>
      <c r="DE42" s="551"/>
      <c r="DF42" s="551"/>
      <c r="DG42" s="551"/>
      <c r="DH42" s="551"/>
      <c r="DI42" s="551"/>
      <c r="DJ42" s="551"/>
      <c r="DK42" s="551"/>
      <c r="DL42" s="551"/>
      <c r="DM42" s="551"/>
      <c r="DN42" s="551"/>
      <c r="DO42" s="552"/>
      <c r="DP42" s="544"/>
      <c r="DQ42" s="545"/>
      <c r="DR42" s="545"/>
      <c r="DS42" s="545"/>
      <c r="DT42" s="545"/>
      <c r="DU42" s="545"/>
      <c r="DV42" s="545"/>
      <c r="DW42" s="545"/>
      <c r="DX42" s="545"/>
      <c r="DY42" s="545"/>
      <c r="DZ42" s="545"/>
      <c r="EA42" s="545"/>
      <c r="EB42" s="545"/>
      <c r="EC42" s="545"/>
      <c r="ED42" s="545"/>
      <c r="EE42" s="545"/>
      <c r="EF42" s="545"/>
      <c r="EG42" s="545"/>
      <c r="EH42" s="545"/>
      <c r="EI42" s="545"/>
      <c r="EJ42" s="545"/>
      <c r="EK42" s="545"/>
      <c r="EL42" s="545"/>
      <c r="EM42" s="546"/>
      <c r="EN42" s="547"/>
      <c r="EO42" s="547"/>
      <c r="EP42" s="547"/>
      <c r="EQ42" s="547"/>
      <c r="ER42" s="547"/>
      <c r="ES42" s="547"/>
      <c r="ET42" s="547"/>
      <c r="EU42" s="547"/>
      <c r="EV42" s="547"/>
      <c r="EW42" s="547"/>
      <c r="EX42" s="547"/>
      <c r="EY42" s="547"/>
      <c r="EZ42" s="547"/>
      <c r="FA42" s="547"/>
      <c r="FB42" s="547"/>
      <c r="FC42" s="547"/>
      <c r="FD42" s="547"/>
      <c r="FE42" s="547"/>
      <c r="FF42" s="547"/>
      <c r="FG42" s="547"/>
      <c r="FH42" s="547"/>
      <c r="FI42" s="547"/>
      <c r="FJ42" s="547"/>
      <c r="FK42" s="548"/>
    </row>
    <row r="43" spans="1:167" s="23" customFormat="1" ht="36.75" customHeight="1">
      <c r="A43" s="516" t="s">
        <v>716</v>
      </c>
      <c r="B43" s="517"/>
      <c r="C43" s="517"/>
      <c r="D43" s="517"/>
      <c r="E43" s="517"/>
      <c r="F43" s="517"/>
      <c r="G43" s="517"/>
      <c r="H43" s="517"/>
      <c r="I43" s="517"/>
      <c r="J43" s="517"/>
      <c r="K43" s="517"/>
      <c r="L43" s="517"/>
      <c r="M43" s="517"/>
      <c r="N43" s="517"/>
      <c r="O43" s="517"/>
      <c r="P43" s="517"/>
      <c r="Q43" s="517"/>
      <c r="R43" s="517"/>
      <c r="S43" s="517"/>
      <c r="T43" s="517"/>
      <c r="U43" s="517"/>
      <c r="V43" s="517"/>
      <c r="W43" s="517"/>
      <c r="X43" s="517"/>
      <c r="Y43" s="517"/>
      <c r="Z43" s="517"/>
      <c r="AA43" s="517"/>
      <c r="AB43" s="517"/>
      <c r="AC43" s="517"/>
      <c r="AD43" s="518"/>
      <c r="AE43" s="529" t="s">
        <v>569</v>
      </c>
      <c r="AF43" s="530"/>
      <c r="AG43" s="530"/>
      <c r="AH43" s="530"/>
      <c r="AI43" s="530"/>
      <c r="AJ43" s="530"/>
      <c r="AK43" s="530"/>
      <c r="AL43" s="530"/>
      <c r="AM43" s="530"/>
      <c r="AN43" s="530"/>
      <c r="AO43" s="539" t="s">
        <v>631</v>
      </c>
      <c r="AP43" s="539"/>
      <c r="AQ43" s="539"/>
      <c r="AR43" s="539"/>
      <c r="AS43" s="539"/>
      <c r="AT43" s="539"/>
      <c r="AU43" s="539"/>
      <c r="AV43" s="539"/>
      <c r="AW43" s="539"/>
      <c r="AX43" s="539"/>
      <c r="AY43" s="530"/>
      <c r="AZ43" s="530"/>
      <c r="BA43" s="530"/>
      <c r="BB43" s="530"/>
      <c r="BC43" s="530"/>
      <c r="BD43" s="530"/>
      <c r="BE43" s="530"/>
      <c r="BF43" s="530"/>
      <c r="BG43" s="530"/>
      <c r="BH43" s="530"/>
      <c r="BI43" s="530"/>
      <c r="BJ43" s="530"/>
      <c r="BK43" s="530"/>
      <c r="BL43" s="530"/>
      <c r="BM43" s="530"/>
      <c r="BN43" s="530"/>
      <c r="BO43" s="530"/>
      <c r="BP43" s="530"/>
      <c r="BQ43" s="530"/>
      <c r="BR43" s="530"/>
      <c r="BS43" s="543"/>
      <c r="BT43" s="543"/>
      <c r="BU43" s="543"/>
      <c r="BV43" s="543"/>
      <c r="BW43" s="543"/>
      <c r="BX43" s="543"/>
      <c r="BY43" s="543"/>
      <c r="BZ43" s="543"/>
      <c r="CA43" s="543"/>
      <c r="CB43" s="543"/>
      <c r="CC43" s="543"/>
      <c r="CD43" s="543"/>
      <c r="CE43" s="543"/>
      <c r="CF43" s="543"/>
      <c r="CG43" s="543"/>
      <c r="CH43" s="543"/>
      <c r="CI43" s="543"/>
      <c r="CJ43" s="543"/>
      <c r="CK43" s="543"/>
      <c r="CL43" s="543"/>
      <c r="CM43" s="543"/>
      <c r="CN43" s="530"/>
      <c r="CO43" s="530"/>
      <c r="CP43" s="530"/>
      <c r="CQ43" s="530"/>
      <c r="CR43" s="530"/>
      <c r="CS43" s="530"/>
      <c r="CT43" s="530"/>
      <c r="CU43" s="530"/>
      <c r="CV43" s="530"/>
      <c r="CW43" s="530"/>
      <c r="CX43" s="530"/>
      <c r="CY43" s="530"/>
      <c r="CZ43" s="530"/>
      <c r="DA43" s="530"/>
      <c r="DB43" s="543"/>
      <c r="DC43" s="543"/>
      <c r="DD43" s="543"/>
      <c r="DE43" s="543"/>
      <c r="DF43" s="543"/>
      <c r="DG43" s="543"/>
      <c r="DH43" s="543"/>
      <c r="DI43" s="543"/>
      <c r="DJ43" s="543"/>
      <c r="DK43" s="543"/>
      <c r="DL43" s="543"/>
      <c r="DM43" s="543"/>
      <c r="DN43" s="543"/>
      <c r="DO43" s="543"/>
      <c r="DP43" s="626">
        <v>1702337</v>
      </c>
      <c r="DQ43" s="626"/>
      <c r="DR43" s="626"/>
      <c r="DS43" s="626"/>
      <c r="DT43" s="626"/>
      <c r="DU43" s="626"/>
      <c r="DV43" s="626"/>
      <c r="DW43" s="626"/>
      <c r="DX43" s="626"/>
      <c r="DY43" s="626"/>
      <c r="DZ43" s="626"/>
      <c r="EA43" s="626"/>
      <c r="EB43" s="626"/>
      <c r="EC43" s="626"/>
      <c r="ED43" s="626"/>
      <c r="EE43" s="626"/>
      <c r="EF43" s="626"/>
      <c r="EG43" s="626"/>
      <c r="EH43" s="626"/>
      <c r="EI43" s="626"/>
      <c r="EJ43" s="626"/>
      <c r="EK43" s="626"/>
      <c r="EL43" s="626"/>
      <c r="EM43" s="626"/>
      <c r="EN43" s="626"/>
      <c r="EO43" s="626"/>
      <c r="EP43" s="626"/>
      <c r="EQ43" s="626"/>
      <c r="ER43" s="626"/>
      <c r="ES43" s="626"/>
      <c r="ET43" s="626"/>
      <c r="EU43" s="626"/>
      <c r="EV43" s="626"/>
      <c r="EW43" s="626"/>
      <c r="EX43" s="626"/>
      <c r="EY43" s="626"/>
      <c r="EZ43" s="626"/>
      <c r="FA43" s="626"/>
      <c r="FB43" s="626"/>
      <c r="FC43" s="626"/>
      <c r="FD43" s="626"/>
      <c r="FE43" s="626"/>
      <c r="FF43" s="626"/>
      <c r="FG43" s="626"/>
      <c r="FH43" s="626"/>
      <c r="FI43" s="626"/>
      <c r="FJ43" s="626"/>
      <c r="FK43" s="627"/>
    </row>
    <row r="44" spans="1:167" s="23" customFormat="1" ht="35.25" customHeight="1">
      <c r="A44" s="516" t="s">
        <v>716</v>
      </c>
      <c r="B44" s="517"/>
      <c r="C44" s="517"/>
      <c r="D44" s="517"/>
      <c r="E44" s="517"/>
      <c r="F44" s="517"/>
      <c r="G44" s="517"/>
      <c r="H44" s="517"/>
      <c r="I44" s="517"/>
      <c r="J44" s="517"/>
      <c r="K44" s="517"/>
      <c r="L44" s="517"/>
      <c r="M44" s="517"/>
      <c r="N44" s="517"/>
      <c r="O44" s="517"/>
      <c r="P44" s="517"/>
      <c r="Q44" s="517"/>
      <c r="R44" s="517"/>
      <c r="S44" s="517"/>
      <c r="T44" s="517"/>
      <c r="U44" s="517"/>
      <c r="V44" s="517"/>
      <c r="W44" s="517"/>
      <c r="X44" s="517"/>
      <c r="Y44" s="517"/>
      <c r="Z44" s="517"/>
      <c r="AA44" s="517"/>
      <c r="AB44" s="517"/>
      <c r="AC44" s="517"/>
      <c r="AD44" s="518"/>
      <c r="AE44" s="529" t="s">
        <v>569</v>
      </c>
      <c r="AF44" s="530"/>
      <c r="AG44" s="530"/>
      <c r="AH44" s="530"/>
      <c r="AI44" s="530"/>
      <c r="AJ44" s="530"/>
      <c r="AK44" s="530"/>
      <c r="AL44" s="530"/>
      <c r="AM44" s="530"/>
      <c r="AN44" s="530"/>
      <c r="AO44" s="539" t="s">
        <v>178</v>
      </c>
      <c r="AP44" s="539"/>
      <c r="AQ44" s="539"/>
      <c r="AR44" s="539"/>
      <c r="AS44" s="539"/>
      <c r="AT44" s="539"/>
      <c r="AU44" s="539"/>
      <c r="AV44" s="539"/>
      <c r="AW44" s="539"/>
      <c r="AX44" s="539"/>
      <c r="AY44" s="530"/>
      <c r="AZ44" s="530"/>
      <c r="BA44" s="530"/>
      <c r="BB44" s="530"/>
      <c r="BC44" s="530"/>
      <c r="BD44" s="530"/>
      <c r="BE44" s="530"/>
      <c r="BF44" s="530"/>
      <c r="BG44" s="530"/>
      <c r="BH44" s="530"/>
      <c r="BI44" s="530"/>
      <c r="BJ44" s="530"/>
      <c r="BK44" s="530"/>
      <c r="BL44" s="530"/>
      <c r="BM44" s="530"/>
      <c r="BN44" s="530"/>
      <c r="BO44" s="530"/>
      <c r="BP44" s="530"/>
      <c r="BQ44" s="530"/>
      <c r="BR44" s="530"/>
      <c r="BS44" s="543"/>
      <c r="BT44" s="543"/>
      <c r="BU44" s="543"/>
      <c r="BV44" s="543"/>
      <c r="BW44" s="543"/>
      <c r="BX44" s="543"/>
      <c r="BY44" s="543"/>
      <c r="BZ44" s="543"/>
      <c r="CA44" s="543"/>
      <c r="CB44" s="543"/>
      <c r="CC44" s="543"/>
      <c r="CD44" s="543"/>
      <c r="CE44" s="543"/>
      <c r="CF44" s="543"/>
      <c r="CG44" s="543"/>
      <c r="CH44" s="543"/>
      <c r="CI44" s="543"/>
      <c r="CJ44" s="543"/>
      <c r="CK44" s="543"/>
      <c r="CL44" s="543"/>
      <c r="CM44" s="543"/>
      <c r="CN44" s="530"/>
      <c r="CO44" s="530"/>
      <c r="CP44" s="530"/>
      <c r="CQ44" s="530"/>
      <c r="CR44" s="530"/>
      <c r="CS44" s="530"/>
      <c r="CT44" s="530"/>
      <c r="CU44" s="530"/>
      <c r="CV44" s="530"/>
      <c r="CW44" s="530"/>
      <c r="CX44" s="530"/>
      <c r="CY44" s="530"/>
      <c r="CZ44" s="530"/>
      <c r="DA44" s="530"/>
      <c r="DB44" s="543"/>
      <c r="DC44" s="543"/>
      <c r="DD44" s="543"/>
      <c r="DE44" s="543"/>
      <c r="DF44" s="543"/>
      <c r="DG44" s="543"/>
      <c r="DH44" s="543"/>
      <c r="DI44" s="543"/>
      <c r="DJ44" s="543"/>
      <c r="DK44" s="543"/>
      <c r="DL44" s="543"/>
      <c r="DM44" s="543"/>
      <c r="DN44" s="543"/>
      <c r="DO44" s="543"/>
      <c r="DP44" s="626"/>
      <c r="DQ44" s="626"/>
      <c r="DR44" s="626"/>
      <c r="DS44" s="626"/>
      <c r="DT44" s="626"/>
      <c r="DU44" s="626"/>
      <c r="DV44" s="626"/>
      <c r="DW44" s="626"/>
      <c r="DX44" s="626"/>
      <c r="DY44" s="626"/>
      <c r="DZ44" s="626"/>
      <c r="EA44" s="626"/>
      <c r="EB44" s="626"/>
      <c r="EC44" s="626"/>
      <c r="ED44" s="626"/>
      <c r="EE44" s="626"/>
      <c r="EF44" s="626"/>
      <c r="EG44" s="626"/>
      <c r="EH44" s="626"/>
      <c r="EI44" s="626"/>
      <c r="EJ44" s="626"/>
      <c r="EK44" s="626"/>
      <c r="EL44" s="626"/>
      <c r="EM44" s="626"/>
      <c r="EN44" s="626">
        <v>1702337</v>
      </c>
      <c r="EO44" s="626"/>
      <c r="EP44" s="626"/>
      <c r="EQ44" s="626"/>
      <c r="ER44" s="626"/>
      <c r="ES44" s="626"/>
      <c r="ET44" s="626"/>
      <c r="EU44" s="626"/>
      <c r="EV44" s="626"/>
      <c r="EW44" s="626"/>
      <c r="EX44" s="626"/>
      <c r="EY44" s="626"/>
      <c r="EZ44" s="626"/>
      <c r="FA44" s="626"/>
      <c r="FB44" s="626"/>
      <c r="FC44" s="626"/>
      <c r="FD44" s="626"/>
      <c r="FE44" s="626"/>
      <c r="FF44" s="626"/>
      <c r="FG44" s="626"/>
      <c r="FH44" s="626"/>
      <c r="FI44" s="626"/>
      <c r="FJ44" s="626"/>
      <c r="FK44" s="627"/>
    </row>
    <row r="45" spans="1:167" s="23" customFormat="1" ht="38.25" customHeight="1">
      <c r="A45" s="516" t="s">
        <v>717</v>
      </c>
      <c r="B45" s="517"/>
      <c r="C45" s="517"/>
      <c r="D45" s="517"/>
      <c r="E45" s="517"/>
      <c r="F45" s="517"/>
      <c r="G45" s="517"/>
      <c r="H45" s="517"/>
      <c r="I45" s="517"/>
      <c r="J45" s="517"/>
      <c r="K45" s="517"/>
      <c r="L45" s="517"/>
      <c r="M45" s="517"/>
      <c r="N45" s="517"/>
      <c r="O45" s="517"/>
      <c r="P45" s="517"/>
      <c r="Q45" s="517"/>
      <c r="R45" s="517"/>
      <c r="S45" s="517"/>
      <c r="T45" s="517"/>
      <c r="U45" s="517"/>
      <c r="V45" s="517"/>
      <c r="W45" s="517"/>
      <c r="X45" s="517"/>
      <c r="Y45" s="517"/>
      <c r="Z45" s="517"/>
      <c r="AA45" s="517"/>
      <c r="AB45" s="517"/>
      <c r="AC45" s="517"/>
      <c r="AD45" s="518"/>
      <c r="AE45" s="529" t="s">
        <v>566</v>
      </c>
      <c r="AF45" s="530"/>
      <c r="AG45" s="530"/>
      <c r="AH45" s="530"/>
      <c r="AI45" s="530"/>
      <c r="AJ45" s="530"/>
      <c r="AK45" s="530"/>
      <c r="AL45" s="530"/>
      <c r="AM45" s="530"/>
      <c r="AN45" s="530"/>
      <c r="AO45" s="539" t="s">
        <v>631</v>
      </c>
      <c r="AP45" s="539"/>
      <c r="AQ45" s="539"/>
      <c r="AR45" s="539"/>
      <c r="AS45" s="539"/>
      <c r="AT45" s="539"/>
      <c r="AU45" s="539"/>
      <c r="AV45" s="539"/>
      <c r="AW45" s="539"/>
      <c r="AX45" s="539"/>
      <c r="AY45" s="530"/>
      <c r="AZ45" s="530"/>
      <c r="BA45" s="530"/>
      <c r="BB45" s="530"/>
      <c r="BC45" s="530"/>
      <c r="BD45" s="530"/>
      <c r="BE45" s="530"/>
      <c r="BF45" s="530"/>
      <c r="BG45" s="530"/>
      <c r="BH45" s="530"/>
      <c r="BI45" s="530"/>
      <c r="BJ45" s="530"/>
      <c r="BK45" s="530"/>
      <c r="BL45" s="530"/>
      <c r="BM45" s="530"/>
      <c r="BN45" s="530"/>
      <c r="BO45" s="530"/>
      <c r="BP45" s="530"/>
      <c r="BQ45" s="530"/>
      <c r="BR45" s="530"/>
      <c r="BS45" s="543"/>
      <c r="BT45" s="543"/>
      <c r="BU45" s="543"/>
      <c r="BV45" s="543"/>
      <c r="BW45" s="543"/>
      <c r="BX45" s="543"/>
      <c r="BY45" s="543"/>
      <c r="BZ45" s="543"/>
      <c r="CA45" s="543"/>
      <c r="CB45" s="543"/>
      <c r="CC45" s="543"/>
      <c r="CD45" s="543"/>
      <c r="CE45" s="543"/>
      <c r="CF45" s="543"/>
      <c r="CG45" s="543"/>
      <c r="CH45" s="543"/>
      <c r="CI45" s="543"/>
      <c r="CJ45" s="543"/>
      <c r="CK45" s="543"/>
      <c r="CL45" s="543"/>
      <c r="CM45" s="543"/>
      <c r="CN45" s="530"/>
      <c r="CO45" s="530"/>
      <c r="CP45" s="530"/>
      <c r="CQ45" s="530"/>
      <c r="CR45" s="530"/>
      <c r="CS45" s="530"/>
      <c r="CT45" s="530"/>
      <c r="CU45" s="530"/>
      <c r="CV45" s="530"/>
      <c r="CW45" s="530"/>
      <c r="CX45" s="530"/>
      <c r="CY45" s="530"/>
      <c r="CZ45" s="530"/>
      <c r="DA45" s="530"/>
      <c r="DB45" s="543"/>
      <c r="DC45" s="543"/>
      <c r="DD45" s="543"/>
      <c r="DE45" s="543"/>
      <c r="DF45" s="543"/>
      <c r="DG45" s="543"/>
      <c r="DH45" s="543"/>
      <c r="DI45" s="543"/>
      <c r="DJ45" s="543"/>
      <c r="DK45" s="543"/>
      <c r="DL45" s="543"/>
      <c r="DM45" s="543"/>
      <c r="DN45" s="543"/>
      <c r="DO45" s="543"/>
      <c r="DP45" s="626">
        <v>93232</v>
      </c>
      <c r="DQ45" s="626"/>
      <c r="DR45" s="626"/>
      <c r="DS45" s="626"/>
      <c r="DT45" s="626"/>
      <c r="DU45" s="626"/>
      <c r="DV45" s="626"/>
      <c r="DW45" s="626"/>
      <c r="DX45" s="626"/>
      <c r="DY45" s="626"/>
      <c r="DZ45" s="626"/>
      <c r="EA45" s="626"/>
      <c r="EB45" s="626"/>
      <c r="EC45" s="626"/>
      <c r="ED45" s="626"/>
      <c r="EE45" s="626"/>
      <c r="EF45" s="626"/>
      <c r="EG45" s="626"/>
      <c r="EH45" s="626"/>
      <c r="EI45" s="626"/>
      <c r="EJ45" s="626"/>
      <c r="EK45" s="626"/>
      <c r="EL45" s="626"/>
      <c r="EM45" s="626"/>
      <c r="EN45" s="626"/>
      <c r="EO45" s="626"/>
      <c r="EP45" s="626"/>
      <c r="EQ45" s="626"/>
      <c r="ER45" s="626"/>
      <c r="ES45" s="626"/>
      <c r="ET45" s="626"/>
      <c r="EU45" s="626"/>
      <c r="EV45" s="626"/>
      <c r="EW45" s="626"/>
      <c r="EX45" s="626"/>
      <c r="EY45" s="626"/>
      <c r="EZ45" s="626"/>
      <c r="FA45" s="626"/>
      <c r="FB45" s="626"/>
      <c r="FC45" s="626"/>
      <c r="FD45" s="626"/>
      <c r="FE45" s="626"/>
      <c r="FF45" s="626"/>
      <c r="FG45" s="626"/>
      <c r="FH45" s="626"/>
      <c r="FI45" s="626"/>
      <c r="FJ45" s="626"/>
      <c r="FK45" s="627"/>
    </row>
    <row r="46" spans="1:167" s="23" customFormat="1" ht="43.5" customHeight="1">
      <c r="A46" s="516" t="s">
        <v>717</v>
      </c>
      <c r="B46" s="517"/>
      <c r="C46" s="517"/>
      <c r="D46" s="517"/>
      <c r="E46" s="517"/>
      <c r="F46" s="517"/>
      <c r="G46" s="517"/>
      <c r="H46" s="517"/>
      <c r="I46" s="517"/>
      <c r="J46" s="517"/>
      <c r="K46" s="517"/>
      <c r="L46" s="517"/>
      <c r="M46" s="517"/>
      <c r="N46" s="517"/>
      <c r="O46" s="517"/>
      <c r="P46" s="517"/>
      <c r="Q46" s="517"/>
      <c r="R46" s="517"/>
      <c r="S46" s="517"/>
      <c r="T46" s="517"/>
      <c r="U46" s="517"/>
      <c r="V46" s="517"/>
      <c r="W46" s="517"/>
      <c r="X46" s="517"/>
      <c r="Y46" s="517"/>
      <c r="Z46" s="517"/>
      <c r="AA46" s="517"/>
      <c r="AB46" s="517"/>
      <c r="AC46" s="517"/>
      <c r="AD46" s="518"/>
      <c r="AE46" s="529" t="s">
        <v>566</v>
      </c>
      <c r="AF46" s="530"/>
      <c r="AG46" s="530"/>
      <c r="AH46" s="530"/>
      <c r="AI46" s="530"/>
      <c r="AJ46" s="530"/>
      <c r="AK46" s="530"/>
      <c r="AL46" s="530"/>
      <c r="AM46" s="530"/>
      <c r="AN46" s="530"/>
      <c r="AO46" s="539" t="s">
        <v>178</v>
      </c>
      <c r="AP46" s="539"/>
      <c r="AQ46" s="539"/>
      <c r="AR46" s="539"/>
      <c r="AS46" s="539"/>
      <c r="AT46" s="539"/>
      <c r="AU46" s="539"/>
      <c r="AV46" s="539"/>
      <c r="AW46" s="539"/>
      <c r="AX46" s="539"/>
      <c r="AY46" s="530"/>
      <c r="AZ46" s="530"/>
      <c r="BA46" s="530"/>
      <c r="BB46" s="530"/>
      <c r="BC46" s="530"/>
      <c r="BD46" s="530"/>
      <c r="BE46" s="530"/>
      <c r="BF46" s="530"/>
      <c r="BG46" s="530"/>
      <c r="BH46" s="530"/>
      <c r="BI46" s="530"/>
      <c r="BJ46" s="530"/>
      <c r="BK46" s="530"/>
      <c r="BL46" s="530"/>
      <c r="BM46" s="530"/>
      <c r="BN46" s="530"/>
      <c r="BO46" s="530"/>
      <c r="BP46" s="530"/>
      <c r="BQ46" s="530"/>
      <c r="BR46" s="530"/>
      <c r="BS46" s="543"/>
      <c r="BT46" s="543"/>
      <c r="BU46" s="543"/>
      <c r="BV46" s="543"/>
      <c r="BW46" s="543"/>
      <c r="BX46" s="543"/>
      <c r="BY46" s="543"/>
      <c r="BZ46" s="543"/>
      <c r="CA46" s="543"/>
      <c r="CB46" s="543"/>
      <c r="CC46" s="543"/>
      <c r="CD46" s="543"/>
      <c r="CE46" s="543"/>
      <c r="CF46" s="543"/>
      <c r="CG46" s="543"/>
      <c r="CH46" s="543"/>
      <c r="CI46" s="543"/>
      <c r="CJ46" s="543"/>
      <c r="CK46" s="543"/>
      <c r="CL46" s="543"/>
      <c r="CM46" s="543"/>
      <c r="CN46" s="530"/>
      <c r="CO46" s="530"/>
      <c r="CP46" s="530"/>
      <c r="CQ46" s="530"/>
      <c r="CR46" s="530"/>
      <c r="CS46" s="530"/>
      <c r="CT46" s="530"/>
      <c r="CU46" s="530"/>
      <c r="CV46" s="530"/>
      <c r="CW46" s="530"/>
      <c r="CX46" s="530"/>
      <c r="CY46" s="530"/>
      <c r="CZ46" s="530"/>
      <c r="DA46" s="530"/>
      <c r="DB46" s="543"/>
      <c r="DC46" s="543"/>
      <c r="DD46" s="543"/>
      <c r="DE46" s="543"/>
      <c r="DF46" s="543"/>
      <c r="DG46" s="543"/>
      <c r="DH46" s="543"/>
      <c r="DI46" s="543"/>
      <c r="DJ46" s="543"/>
      <c r="DK46" s="543"/>
      <c r="DL46" s="543"/>
      <c r="DM46" s="543"/>
      <c r="DN46" s="543"/>
      <c r="DO46" s="543"/>
      <c r="DP46" s="626"/>
      <c r="DQ46" s="626"/>
      <c r="DR46" s="626"/>
      <c r="DS46" s="626"/>
      <c r="DT46" s="626"/>
      <c r="DU46" s="626"/>
      <c r="DV46" s="626"/>
      <c r="DW46" s="626"/>
      <c r="DX46" s="626"/>
      <c r="DY46" s="626"/>
      <c r="DZ46" s="626"/>
      <c r="EA46" s="626"/>
      <c r="EB46" s="626"/>
      <c r="EC46" s="626"/>
      <c r="ED46" s="626"/>
      <c r="EE46" s="626"/>
      <c r="EF46" s="626"/>
      <c r="EG46" s="626"/>
      <c r="EH46" s="626"/>
      <c r="EI46" s="626"/>
      <c r="EJ46" s="626"/>
      <c r="EK46" s="626"/>
      <c r="EL46" s="626"/>
      <c r="EM46" s="626"/>
      <c r="EN46" s="626">
        <v>93232</v>
      </c>
      <c r="EO46" s="626"/>
      <c r="EP46" s="626"/>
      <c r="EQ46" s="626"/>
      <c r="ER46" s="626"/>
      <c r="ES46" s="626"/>
      <c r="ET46" s="626"/>
      <c r="EU46" s="626"/>
      <c r="EV46" s="626"/>
      <c r="EW46" s="626"/>
      <c r="EX46" s="626"/>
      <c r="EY46" s="626"/>
      <c r="EZ46" s="626"/>
      <c r="FA46" s="626"/>
      <c r="FB46" s="626"/>
      <c r="FC46" s="626"/>
      <c r="FD46" s="626"/>
      <c r="FE46" s="626"/>
      <c r="FF46" s="626"/>
      <c r="FG46" s="626"/>
      <c r="FH46" s="626"/>
      <c r="FI46" s="626"/>
      <c r="FJ46" s="626"/>
      <c r="FK46" s="627"/>
    </row>
    <row r="47" spans="1:167" s="23" customFormat="1" ht="42.75" customHeight="1">
      <c r="A47" s="516" t="s">
        <v>719</v>
      </c>
      <c r="B47" s="517"/>
      <c r="C47" s="517"/>
      <c r="D47" s="517"/>
      <c r="E47" s="517"/>
      <c r="F47" s="517"/>
      <c r="G47" s="517"/>
      <c r="H47" s="517"/>
      <c r="I47" s="517"/>
      <c r="J47" s="517"/>
      <c r="K47" s="517"/>
      <c r="L47" s="517"/>
      <c r="M47" s="517"/>
      <c r="N47" s="517"/>
      <c r="O47" s="517"/>
      <c r="P47" s="517"/>
      <c r="Q47" s="517"/>
      <c r="R47" s="517"/>
      <c r="S47" s="517"/>
      <c r="T47" s="517"/>
      <c r="U47" s="517"/>
      <c r="V47" s="517"/>
      <c r="W47" s="517"/>
      <c r="X47" s="517"/>
      <c r="Y47" s="517"/>
      <c r="Z47" s="517"/>
      <c r="AA47" s="517"/>
      <c r="AB47" s="517"/>
      <c r="AC47" s="517"/>
      <c r="AD47" s="518"/>
      <c r="AE47" s="529" t="s">
        <v>567</v>
      </c>
      <c r="AF47" s="530"/>
      <c r="AG47" s="530"/>
      <c r="AH47" s="530"/>
      <c r="AI47" s="530"/>
      <c r="AJ47" s="530"/>
      <c r="AK47" s="530"/>
      <c r="AL47" s="530"/>
      <c r="AM47" s="530"/>
      <c r="AN47" s="530"/>
      <c r="AO47" s="539" t="s">
        <v>631</v>
      </c>
      <c r="AP47" s="539"/>
      <c r="AQ47" s="539"/>
      <c r="AR47" s="539"/>
      <c r="AS47" s="539"/>
      <c r="AT47" s="539"/>
      <c r="AU47" s="539"/>
      <c r="AV47" s="539"/>
      <c r="AW47" s="539"/>
      <c r="AX47" s="539"/>
      <c r="AY47" s="530"/>
      <c r="AZ47" s="530"/>
      <c r="BA47" s="530"/>
      <c r="BB47" s="530"/>
      <c r="BC47" s="530"/>
      <c r="BD47" s="530"/>
      <c r="BE47" s="530"/>
      <c r="BF47" s="530"/>
      <c r="BG47" s="530"/>
      <c r="BH47" s="530"/>
      <c r="BI47" s="530"/>
      <c r="BJ47" s="530"/>
      <c r="BK47" s="530"/>
      <c r="BL47" s="530"/>
      <c r="BM47" s="530"/>
      <c r="BN47" s="530"/>
      <c r="BO47" s="530"/>
      <c r="BP47" s="530"/>
      <c r="BQ47" s="530"/>
      <c r="BR47" s="530"/>
      <c r="BS47" s="543"/>
      <c r="BT47" s="543"/>
      <c r="BU47" s="543"/>
      <c r="BV47" s="543"/>
      <c r="BW47" s="543"/>
      <c r="BX47" s="543"/>
      <c r="BY47" s="543"/>
      <c r="BZ47" s="543"/>
      <c r="CA47" s="543"/>
      <c r="CB47" s="543"/>
      <c r="CC47" s="543"/>
      <c r="CD47" s="543"/>
      <c r="CE47" s="543"/>
      <c r="CF47" s="543"/>
      <c r="CG47" s="543"/>
      <c r="CH47" s="543"/>
      <c r="CI47" s="543"/>
      <c r="CJ47" s="543"/>
      <c r="CK47" s="543"/>
      <c r="CL47" s="543"/>
      <c r="CM47" s="543"/>
      <c r="CN47" s="530"/>
      <c r="CO47" s="530"/>
      <c r="CP47" s="530"/>
      <c r="CQ47" s="530"/>
      <c r="CR47" s="530"/>
      <c r="CS47" s="530"/>
      <c r="CT47" s="530"/>
      <c r="CU47" s="530"/>
      <c r="CV47" s="530"/>
      <c r="CW47" s="530"/>
      <c r="CX47" s="530"/>
      <c r="CY47" s="530"/>
      <c r="CZ47" s="530"/>
      <c r="DA47" s="530"/>
      <c r="DB47" s="543"/>
      <c r="DC47" s="543"/>
      <c r="DD47" s="543"/>
      <c r="DE47" s="543"/>
      <c r="DF47" s="543"/>
      <c r="DG47" s="543"/>
      <c r="DH47" s="543"/>
      <c r="DI47" s="543"/>
      <c r="DJ47" s="543"/>
      <c r="DK47" s="543"/>
      <c r="DL47" s="543"/>
      <c r="DM47" s="543"/>
      <c r="DN47" s="543"/>
      <c r="DO47" s="543"/>
      <c r="DP47" s="626">
        <v>19096</v>
      </c>
      <c r="DQ47" s="626"/>
      <c r="DR47" s="626"/>
      <c r="DS47" s="626"/>
      <c r="DT47" s="626"/>
      <c r="DU47" s="626"/>
      <c r="DV47" s="626"/>
      <c r="DW47" s="626"/>
      <c r="DX47" s="626"/>
      <c r="DY47" s="626"/>
      <c r="DZ47" s="626"/>
      <c r="EA47" s="626"/>
      <c r="EB47" s="626"/>
      <c r="EC47" s="626"/>
      <c r="ED47" s="626"/>
      <c r="EE47" s="626"/>
      <c r="EF47" s="626"/>
      <c r="EG47" s="626"/>
      <c r="EH47" s="626"/>
      <c r="EI47" s="626"/>
      <c r="EJ47" s="626"/>
      <c r="EK47" s="626"/>
      <c r="EL47" s="626"/>
      <c r="EM47" s="626"/>
      <c r="EN47" s="626"/>
      <c r="EO47" s="626"/>
      <c r="EP47" s="626"/>
      <c r="EQ47" s="626"/>
      <c r="ER47" s="626"/>
      <c r="ES47" s="626"/>
      <c r="ET47" s="626"/>
      <c r="EU47" s="626"/>
      <c r="EV47" s="626"/>
      <c r="EW47" s="626"/>
      <c r="EX47" s="626"/>
      <c r="EY47" s="626"/>
      <c r="EZ47" s="626"/>
      <c r="FA47" s="626"/>
      <c r="FB47" s="626"/>
      <c r="FC47" s="626"/>
      <c r="FD47" s="626"/>
      <c r="FE47" s="626"/>
      <c r="FF47" s="626"/>
      <c r="FG47" s="626"/>
      <c r="FH47" s="626"/>
      <c r="FI47" s="626"/>
      <c r="FJ47" s="626"/>
      <c r="FK47" s="627"/>
    </row>
    <row r="48" spans="1:167" s="23" customFormat="1" ht="38.25" customHeight="1">
      <c r="A48" s="516" t="s">
        <v>719</v>
      </c>
      <c r="B48" s="517"/>
      <c r="C48" s="517"/>
      <c r="D48" s="517"/>
      <c r="E48" s="517"/>
      <c r="F48" s="517"/>
      <c r="G48" s="517"/>
      <c r="H48" s="517"/>
      <c r="I48" s="517"/>
      <c r="J48" s="517"/>
      <c r="K48" s="517"/>
      <c r="L48" s="517"/>
      <c r="M48" s="517"/>
      <c r="N48" s="517"/>
      <c r="O48" s="517"/>
      <c r="P48" s="517"/>
      <c r="Q48" s="517"/>
      <c r="R48" s="517"/>
      <c r="S48" s="517"/>
      <c r="T48" s="517"/>
      <c r="U48" s="517"/>
      <c r="V48" s="517"/>
      <c r="W48" s="517"/>
      <c r="X48" s="517"/>
      <c r="Y48" s="517"/>
      <c r="Z48" s="517"/>
      <c r="AA48" s="517"/>
      <c r="AB48" s="517"/>
      <c r="AC48" s="517"/>
      <c r="AD48" s="518"/>
      <c r="AE48" s="529" t="s">
        <v>567</v>
      </c>
      <c r="AF48" s="530"/>
      <c r="AG48" s="530"/>
      <c r="AH48" s="530"/>
      <c r="AI48" s="530"/>
      <c r="AJ48" s="530"/>
      <c r="AK48" s="530"/>
      <c r="AL48" s="530"/>
      <c r="AM48" s="530"/>
      <c r="AN48" s="530"/>
      <c r="AO48" s="539" t="s">
        <v>178</v>
      </c>
      <c r="AP48" s="539"/>
      <c r="AQ48" s="539"/>
      <c r="AR48" s="539"/>
      <c r="AS48" s="539"/>
      <c r="AT48" s="539"/>
      <c r="AU48" s="539"/>
      <c r="AV48" s="539"/>
      <c r="AW48" s="539"/>
      <c r="AX48" s="539"/>
      <c r="AY48" s="530"/>
      <c r="AZ48" s="530"/>
      <c r="BA48" s="530"/>
      <c r="BB48" s="530"/>
      <c r="BC48" s="530"/>
      <c r="BD48" s="530"/>
      <c r="BE48" s="530"/>
      <c r="BF48" s="530"/>
      <c r="BG48" s="530"/>
      <c r="BH48" s="530"/>
      <c r="BI48" s="530"/>
      <c r="BJ48" s="530"/>
      <c r="BK48" s="530"/>
      <c r="BL48" s="530"/>
      <c r="BM48" s="530"/>
      <c r="BN48" s="530"/>
      <c r="BO48" s="530"/>
      <c r="BP48" s="530"/>
      <c r="BQ48" s="530"/>
      <c r="BR48" s="530"/>
      <c r="BS48" s="543"/>
      <c r="BT48" s="543"/>
      <c r="BU48" s="543"/>
      <c r="BV48" s="543"/>
      <c r="BW48" s="543"/>
      <c r="BX48" s="543"/>
      <c r="BY48" s="543"/>
      <c r="BZ48" s="543"/>
      <c r="CA48" s="543"/>
      <c r="CB48" s="543"/>
      <c r="CC48" s="543"/>
      <c r="CD48" s="543"/>
      <c r="CE48" s="543"/>
      <c r="CF48" s="543"/>
      <c r="CG48" s="543"/>
      <c r="CH48" s="543"/>
      <c r="CI48" s="543"/>
      <c r="CJ48" s="543"/>
      <c r="CK48" s="543"/>
      <c r="CL48" s="543"/>
      <c r="CM48" s="543"/>
      <c r="CN48" s="530"/>
      <c r="CO48" s="530"/>
      <c r="CP48" s="530"/>
      <c r="CQ48" s="530"/>
      <c r="CR48" s="530"/>
      <c r="CS48" s="530"/>
      <c r="CT48" s="530"/>
      <c r="CU48" s="530"/>
      <c r="CV48" s="530"/>
      <c r="CW48" s="530"/>
      <c r="CX48" s="530"/>
      <c r="CY48" s="530"/>
      <c r="CZ48" s="530"/>
      <c r="DA48" s="530"/>
      <c r="DB48" s="543"/>
      <c r="DC48" s="543"/>
      <c r="DD48" s="543"/>
      <c r="DE48" s="543"/>
      <c r="DF48" s="543"/>
      <c r="DG48" s="543"/>
      <c r="DH48" s="543"/>
      <c r="DI48" s="543"/>
      <c r="DJ48" s="543"/>
      <c r="DK48" s="543"/>
      <c r="DL48" s="543"/>
      <c r="DM48" s="543"/>
      <c r="DN48" s="543"/>
      <c r="DO48" s="543"/>
      <c r="DP48" s="626"/>
      <c r="DQ48" s="626"/>
      <c r="DR48" s="626"/>
      <c r="DS48" s="626"/>
      <c r="DT48" s="626"/>
      <c r="DU48" s="626"/>
      <c r="DV48" s="626"/>
      <c r="DW48" s="626"/>
      <c r="DX48" s="626"/>
      <c r="DY48" s="626"/>
      <c r="DZ48" s="626"/>
      <c r="EA48" s="626"/>
      <c r="EB48" s="626"/>
      <c r="EC48" s="626"/>
      <c r="ED48" s="626"/>
      <c r="EE48" s="626"/>
      <c r="EF48" s="626"/>
      <c r="EG48" s="626"/>
      <c r="EH48" s="626"/>
      <c r="EI48" s="626"/>
      <c r="EJ48" s="626"/>
      <c r="EK48" s="626"/>
      <c r="EL48" s="626"/>
      <c r="EM48" s="626"/>
      <c r="EN48" s="626">
        <v>19096</v>
      </c>
      <c r="EO48" s="626"/>
      <c r="EP48" s="626"/>
      <c r="EQ48" s="626"/>
      <c r="ER48" s="626"/>
      <c r="ES48" s="626"/>
      <c r="ET48" s="626"/>
      <c r="EU48" s="626"/>
      <c r="EV48" s="626"/>
      <c r="EW48" s="626"/>
      <c r="EX48" s="626"/>
      <c r="EY48" s="626"/>
      <c r="EZ48" s="626"/>
      <c r="FA48" s="626"/>
      <c r="FB48" s="626"/>
      <c r="FC48" s="626"/>
      <c r="FD48" s="626"/>
      <c r="FE48" s="626"/>
      <c r="FF48" s="626"/>
      <c r="FG48" s="626"/>
      <c r="FH48" s="626"/>
      <c r="FI48" s="626"/>
      <c r="FJ48" s="626"/>
      <c r="FK48" s="627"/>
    </row>
    <row r="49" spans="1:167" s="23" customFormat="1" ht="49.5" customHeight="1">
      <c r="A49" s="527" t="s">
        <v>778</v>
      </c>
      <c r="B49" s="527"/>
      <c r="C49" s="527"/>
      <c r="D49" s="527"/>
      <c r="E49" s="527"/>
      <c r="F49" s="527"/>
      <c r="G49" s="527"/>
      <c r="H49" s="527"/>
      <c r="I49" s="527"/>
      <c r="J49" s="527"/>
      <c r="K49" s="527"/>
      <c r="L49" s="527"/>
      <c r="M49" s="527"/>
      <c r="N49" s="527"/>
      <c r="O49" s="527"/>
      <c r="P49" s="527"/>
      <c r="Q49" s="527"/>
      <c r="R49" s="527"/>
      <c r="S49" s="527"/>
      <c r="T49" s="527"/>
      <c r="U49" s="527"/>
      <c r="V49" s="527"/>
      <c r="W49" s="527"/>
      <c r="X49" s="527"/>
      <c r="Y49" s="527"/>
      <c r="Z49" s="527"/>
      <c r="AA49" s="527"/>
      <c r="AB49" s="527"/>
      <c r="AC49" s="527"/>
      <c r="AD49" s="528"/>
      <c r="AE49" s="521" t="s">
        <v>882</v>
      </c>
      <c r="AF49" s="522"/>
      <c r="AG49" s="522"/>
      <c r="AH49" s="522"/>
      <c r="AI49" s="522"/>
      <c r="AJ49" s="522"/>
      <c r="AK49" s="522"/>
      <c r="AL49" s="522"/>
      <c r="AM49" s="522"/>
      <c r="AN49" s="523"/>
      <c r="AO49" s="535" t="s">
        <v>631</v>
      </c>
      <c r="AP49" s="536"/>
      <c r="AQ49" s="536"/>
      <c r="AR49" s="536"/>
      <c r="AS49" s="536"/>
      <c r="AT49" s="536"/>
      <c r="AU49" s="536"/>
      <c r="AV49" s="536"/>
      <c r="AW49" s="536"/>
      <c r="AX49" s="537"/>
      <c r="AY49" s="538"/>
      <c r="AZ49" s="522"/>
      <c r="BA49" s="522"/>
      <c r="BB49" s="522"/>
      <c r="BC49" s="522"/>
      <c r="BD49" s="522"/>
      <c r="BE49" s="522"/>
      <c r="BF49" s="522"/>
      <c r="BG49" s="522"/>
      <c r="BH49" s="523"/>
      <c r="BI49" s="538"/>
      <c r="BJ49" s="522"/>
      <c r="BK49" s="522"/>
      <c r="BL49" s="522"/>
      <c r="BM49" s="522"/>
      <c r="BN49" s="522"/>
      <c r="BO49" s="522"/>
      <c r="BP49" s="522"/>
      <c r="BQ49" s="522"/>
      <c r="BR49" s="523"/>
      <c r="BS49" s="550"/>
      <c r="BT49" s="551"/>
      <c r="BU49" s="551"/>
      <c r="BV49" s="551"/>
      <c r="BW49" s="551"/>
      <c r="BX49" s="551"/>
      <c r="BY49" s="551"/>
      <c r="BZ49" s="551"/>
      <c r="CA49" s="551"/>
      <c r="CB49" s="551"/>
      <c r="CC49" s="551"/>
      <c r="CD49" s="551"/>
      <c r="CE49" s="551"/>
      <c r="CF49" s="551"/>
      <c r="CG49" s="551"/>
      <c r="CH49" s="551"/>
      <c r="CI49" s="551"/>
      <c r="CJ49" s="551"/>
      <c r="CK49" s="551"/>
      <c r="CL49" s="551"/>
      <c r="CM49" s="552"/>
      <c r="CN49" s="538"/>
      <c r="CO49" s="522"/>
      <c r="CP49" s="522"/>
      <c r="CQ49" s="522"/>
      <c r="CR49" s="522"/>
      <c r="CS49" s="522"/>
      <c r="CT49" s="522"/>
      <c r="CU49" s="522"/>
      <c r="CV49" s="522"/>
      <c r="CW49" s="522"/>
      <c r="CX49" s="522"/>
      <c r="CY49" s="522"/>
      <c r="CZ49" s="522"/>
      <c r="DA49" s="523"/>
      <c r="DB49" s="550"/>
      <c r="DC49" s="551"/>
      <c r="DD49" s="551"/>
      <c r="DE49" s="551"/>
      <c r="DF49" s="551"/>
      <c r="DG49" s="551"/>
      <c r="DH49" s="551"/>
      <c r="DI49" s="551"/>
      <c r="DJ49" s="551"/>
      <c r="DK49" s="551"/>
      <c r="DL49" s="551"/>
      <c r="DM49" s="551"/>
      <c r="DN49" s="551"/>
      <c r="DO49" s="552"/>
      <c r="DP49" s="544">
        <v>403380</v>
      </c>
      <c r="DQ49" s="545"/>
      <c r="DR49" s="545"/>
      <c r="DS49" s="545"/>
      <c r="DT49" s="545"/>
      <c r="DU49" s="545"/>
      <c r="DV49" s="545"/>
      <c r="DW49" s="545"/>
      <c r="DX49" s="545"/>
      <c r="DY49" s="545"/>
      <c r="DZ49" s="545"/>
      <c r="EA49" s="545"/>
      <c r="EB49" s="545"/>
      <c r="EC49" s="545"/>
      <c r="ED49" s="545"/>
      <c r="EE49" s="545"/>
      <c r="EF49" s="545"/>
      <c r="EG49" s="545"/>
      <c r="EH49" s="545"/>
      <c r="EI49" s="545"/>
      <c r="EJ49" s="545"/>
      <c r="EK49" s="545"/>
      <c r="EL49" s="545"/>
      <c r="EM49" s="546"/>
      <c r="EN49" s="544"/>
      <c r="EO49" s="545"/>
      <c r="EP49" s="545"/>
      <c r="EQ49" s="545"/>
      <c r="ER49" s="545"/>
      <c r="ES49" s="545"/>
      <c r="ET49" s="545"/>
      <c r="EU49" s="545"/>
      <c r="EV49" s="545"/>
      <c r="EW49" s="545"/>
      <c r="EX49" s="545"/>
      <c r="EY49" s="545"/>
      <c r="EZ49" s="545"/>
      <c r="FA49" s="545"/>
      <c r="FB49" s="545"/>
      <c r="FC49" s="545"/>
      <c r="FD49" s="545"/>
      <c r="FE49" s="545"/>
      <c r="FF49" s="545"/>
      <c r="FG49" s="545"/>
      <c r="FH49" s="545"/>
      <c r="FI49" s="545"/>
      <c r="FJ49" s="545"/>
      <c r="FK49" s="628"/>
    </row>
    <row r="50" spans="1:167" s="23" customFormat="1" ht="46.5" customHeight="1">
      <c r="A50" s="527" t="s">
        <v>778</v>
      </c>
      <c r="B50" s="527"/>
      <c r="C50" s="527"/>
      <c r="D50" s="527"/>
      <c r="E50" s="527"/>
      <c r="F50" s="527"/>
      <c r="G50" s="527"/>
      <c r="H50" s="527"/>
      <c r="I50" s="527"/>
      <c r="J50" s="527"/>
      <c r="K50" s="527"/>
      <c r="L50" s="527"/>
      <c r="M50" s="527"/>
      <c r="N50" s="527"/>
      <c r="O50" s="527"/>
      <c r="P50" s="527"/>
      <c r="Q50" s="527"/>
      <c r="R50" s="527"/>
      <c r="S50" s="527"/>
      <c r="T50" s="527"/>
      <c r="U50" s="527"/>
      <c r="V50" s="527"/>
      <c r="W50" s="527"/>
      <c r="X50" s="527"/>
      <c r="Y50" s="527"/>
      <c r="Z50" s="527"/>
      <c r="AA50" s="527"/>
      <c r="AB50" s="527"/>
      <c r="AC50" s="527"/>
      <c r="AD50" s="528"/>
      <c r="AE50" s="521" t="s">
        <v>882</v>
      </c>
      <c r="AF50" s="522"/>
      <c r="AG50" s="522"/>
      <c r="AH50" s="522"/>
      <c r="AI50" s="522"/>
      <c r="AJ50" s="522"/>
      <c r="AK50" s="522"/>
      <c r="AL50" s="522"/>
      <c r="AM50" s="522"/>
      <c r="AN50" s="523"/>
      <c r="AO50" s="535" t="s">
        <v>178</v>
      </c>
      <c r="AP50" s="536"/>
      <c r="AQ50" s="536"/>
      <c r="AR50" s="536"/>
      <c r="AS50" s="536"/>
      <c r="AT50" s="536"/>
      <c r="AU50" s="536"/>
      <c r="AV50" s="536"/>
      <c r="AW50" s="536"/>
      <c r="AX50" s="537"/>
      <c r="AY50" s="538"/>
      <c r="AZ50" s="522"/>
      <c r="BA50" s="522"/>
      <c r="BB50" s="522"/>
      <c r="BC50" s="522"/>
      <c r="BD50" s="522"/>
      <c r="BE50" s="522"/>
      <c r="BF50" s="522"/>
      <c r="BG50" s="522"/>
      <c r="BH50" s="523"/>
      <c r="BI50" s="538"/>
      <c r="BJ50" s="522"/>
      <c r="BK50" s="522"/>
      <c r="BL50" s="522"/>
      <c r="BM50" s="522"/>
      <c r="BN50" s="522"/>
      <c r="BO50" s="522"/>
      <c r="BP50" s="522"/>
      <c r="BQ50" s="522"/>
      <c r="BR50" s="523"/>
      <c r="BS50" s="550"/>
      <c r="BT50" s="551"/>
      <c r="BU50" s="551"/>
      <c r="BV50" s="551"/>
      <c r="BW50" s="551"/>
      <c r="BX50" s="551"/>
      <c r="BY50" s="551"/>
      <c r="BZ50" s="551"/>
      <c r="CA50" s="551"/>
      <c r="CB50" s="551"/>
      <c r="CC50" s="551"/>
      <c r="CD50" s="551"/>
      <c r="CE50" s="551"/>
      <c r="CF50" s="551"/>
      <c r="CG50" s="551"/>
      <c r="CH50" s="551"/>
      <c r="CI50" s="551"/>
      <c r="CJ50" s="551"/>
      <c r="CK50" s="551"/>
      <c r="CL50" s="551"/>
      <c r="CM50" s="552"/>
      <c r="CN50" s="538"/>
      <c r="CO50" s="522"/>
      <c r="CP50" s="522"/>
      <c r="CQ50" s="522"/>
      <c r="CR50" s="522"/>
      <c r="CS50" s="522"/>
      <c r="CT50" s="522"/>
      <c r="CU50" s="522"/>
      <c r="CV50" s="522"/>
      <c r="CW50" s="522"/>
      <c r="CX50" s="522"/>
      <c r="CY50" s="522"/>
      <c r="CZ50" s="522"/>
      <c r="DA50" s="523"/>
      <c r="DB50" s="550"/>
      <c r="DC50" s="551"/>
      <c r="DD50" s="551"/>
      <c r="DE50" s="551"/>
      <c r="DF50" s="551"/>
      <c r="DG50" s="551"/>
      <c r="DH50" s="551"/>
      <c r="DI50" s="551"/>
      <c r="DJ50" s="551"/>
      <c r="DK50" s="551"/>
      <c r="DL50" s="551"/>
      <c r="DM50" s="551"/>
      <c r="DN50" s="551"/>
      <c r="DO50" s="552"/>
      <c r="DP50" s="544"/>
      <c r="DQ50" s="545"/>
      <c r="DR50" s="545"/>
      <c r="DS50" s="545"/>
      <c r="DT50" s="545"/>
      <c r="DU50" s="545"/>
      <c r="DV50" s="545"/>
      <c r="DW50" s="545"/>
      <c r="DX50" s="545"/>
      <c r="DY50" s="545"/>
      <c r="DZ50" s="545"/>
      <c r="EA50" s="545"/>
      <c r="EB50" s="545"/>
      <c r="EC50" s="545"/>
      <c r="ED50" s="545"/>
      <c r="EE50" s="545"/>
      <c r="EF50" s="545"/>
      <c r="EG50" s="545"/>
      <c r="EH50" s="545"/>
      <c r="EI50" s="545"/>
      <c r="EJ50" s="545"/>
      <c r="EK50" s="545"/>
      <c r="EL50" s="545"/>
      <c r="EM50" s="546"/>
      <c r="EN50" s="544">
        <v>403380</v>
      </c>
      <c r="EO50" s="545"/>
      <c r="EP50" s="545"/>
      <c r="EQ50" s="545"/>
      <c r="ER50" s="545"/>
      <c r="ES50" s="545"/>
      <c r="ET50" s="545"/>
      <c r="EU50" s="545"/>
      <c r="EV50" s="545"/>
      <c r="EW50" s="545"/>
      <c r="EX50" s="545"/>
      <c r="EY50" s="545"/>
      <c r="EZ50" s="545"/>
      <c r="FA50" s="545"/>
      <c r="FB50" s="545"/>
      <c r="FC50" s="545"/>
      <c r="FD50" s="545"/>
      <c r="FE50" s="545"/>
      <c r="FF50" s="545"/>
      <c r="FG50" s="545"/>
      <c r="FH50" s="545"/>
      <c r="FI50" s="545"/>
      <c r="FJ50" s="545"/>
      <c r="FK50" s="628"/>
    </row>
    <row r="51" spans="1:167" s="23" customFormat="1" ht="43.5" customHeight="1">
      <c r="A51" s="527" t="s">
        <v>778</v>
      </c>
      <c r="B51" s="527"/>
      <c r="C51" s="527"/>
      <c r="D51" s="527"/>
      <c r="E51" s="527"/>
      <c r="F51" s="527"/>
      <c r="G51" s="527"/>
      <c r="H51" s="527"/>
      <c r="I51" s="527"/>
      <c r="J51" s="527"/>
      <c r="K51" s="527"/>
      <c r="L51" s="527"/>
      <c r="M51" s="527"/>
      <c r="N51" s="527"/>
      <c r="O51" s="527"/>
      <c r="P51" s="527"/>
      <c r="Q51" s="527"/>
      <c r="R51" s="527"/>
      <c r="S51" s="527"/>
      <c r="T51" s="527"/>
      <c r="U51" s="527"/>
      <c r="V51" s="527"/>
      <c r="W51" s="527"/>
      <c r="X51" s="527"/>
      <c r="Y51" s="527"/>
      <c r="Z51" s="527"/>
      <c r="AA51" s="527"/>
      <c r="AB51" s="527"/>
      <c r="AC51" s="527"/>
      <c r="AD51" s="528"/>
      <c r="AE51" s="521" t="s">
        <v>565</v>
      </c>
      <c r="AF51" s="522"/>
      <c r="AG51" s="522"/>
      <c r="AH51" s="522"/>
      <c r="AI51" s="522"/>
      <c r="AJ51" s="522"/>
      <c r="AK51" s="522"/>
      <c r="AL51" s="522"/>
      <c r="AM51" s="522"/>
      <c r="AN51" s="523"/>
      <c r="AO51" s="535" t="s">
        <v>631</v>
      </c>
      <c r="AP51" s="536"/>
      <c r="AQ51" s="536"/>
      <c r="AR51" s="536"/>
      <c r="AS51" s="536"/>
      <c r="AT51" s="536"/>
      <c r="AU51" s="536"/>
      <c r="AV51" s="536"/>
      <c r="AW51" s="536"/>
      <c r="AX51" s="537"/>
      <c r="AY51" s="538"/>
      <c r="AZ51" s="522"/>
      <c r="BA51" s="522"/>
      <c r="BB51" s="522"/>
      <c r="BC51" s="522"/>
      <c r="BD51" s="522"/>
      <c r="BE51" s="522"/>
      <c r="BF51" s="522"/>
      <c r="BG51" s="522"/>
      <c r="BH51" s="523"/>
      <c r="BI51" s="538"/>
      <c r="BJ51" s="522"/>
      <c r="BK51" s="522"/>
      <c r="BL51" s="522"/>
      <c r="BM51" s="522"/>
      <c r="BN51" s="522"/>
      <c r="BO51" s="522"/>
      <c r="BP51" s="522"/>
      <c r="BQ51" s="522"/>
      <c r="BR51" s="523"/>
      <c r="BS51" s="550"/>
      <c r="BT51" s="551"/>
      <c r="BU51" s="551"/>
      <c r="BV51" s="551"/>
      <c r="BW51" s="551"/>
      <c r="BX51" s="551"/>
      <c r="BY51" s="551"/>
      <c r="BZ51" s="551"/>
      <c r="CA51" s="551"/>
      <c r="CB51" s="551"/>
      <c r="CC51" s="551"/>
      <c r="CD51" s="551"/>
      <c r="CE51" s="551"/>
      <c r="CF51" s="551"/>
      <c r="CG51" s="551"/>
      <c r="CH51" s="551"/>
      <c r="CI51" s="551"/>
      <c r="CJ51" s="551"/>
      <c r="CK51" s="551"/>
      <c r="CL51" s="551"/>
      <c r="CM51" s="552"/>
      <c r="CN51" s="538"/>
      <c r="CO51" s="522"/>
      <c r="CP51" s="522"/>
      <c r="CQ51" s="522"/>
      <c r="CR51" s="522"/>
      <c r="CS51" s="522"/>
      <c r="CT51" s="522"/>
      <c r="CU51" s="522"/>
      <c r="CV51" s="522"/>
      <c r="CW51" s="522"/>
      <c r="CX51" s="522"/>
      <c r="CY51" s="522"/>
      <c r="CZ51" s="522"/>
      <c r="DA51" s="523"/>
      <c r="DB51" s="550"/>
      <c r="DC51" s="551"/>
      <c r="DD51" s="551"/>
      <c r="DE51" s="551"/>
      <c r="DF51" s="551"/>
      <c r="DG51" s="551"/>
      <c r="DH51" s="551"/>
      <c r="DI51" s="551"/>
      <c r="DJ51" s="551"/>
      <c r="DK51" s="551"/>
      <c r="DL51" s="551"/>
      <c r="DM51" s="551"/>
      <c r="DN51" s="551"/>
      <c r="DO51" s="552"/>
      <c r="DP51" s="544">
        <v>82620</v>
      </c>
      <c r="DQ51" s="545"/>
      <c r="DR51" s="545"/>
      <c r="DS51" s="545"/>
      <c r="DT51" s="545"/>
      <c r="DU51" s="545"/>
      <c r="DV51" s="545"/>
      <c r="DW51" s="545"/>
      <c r="DX51" s="545"/>
      <c r="DY51" s="545"/>
      <c r="DZ51" s="545"/>
      <c r="EA51" s="545"/>
      <c r="EB51" s="545"/>
      <c r="EC51" s="545"/>
      <c r="ED51" s="545"/>
      <c r="EE51" s="545"/>
      <c r="EF51" s="545"/>
      <c r="EG51" s="545"/>
      <c r="EH51" s="545"/>
      <c r="EI51" s="545"/>
      <c r="EJ51" s="545"/>
      <c r="EK51" s="545"/>
      <c r="EL51" s="545"/>
      <c r="EM51" s="546"/>
      <c r="EN51" s="544"/>
      <c r="EO51" s="545"/>
      <c r="EP51" s="545"/>
      <c r="EQ51" s="545"/>
      <c r="ER51" s="545"/>
      <c r="ES51" s="545"/>
      <c r="ET51" s="545"/>
      <c r="EU51" s="545"/>
      <c r="EV51" s="545"/>
      <c r="EW51" s="545"/>
      <c r="EX51" s="545"/>
      <c r="EY51" s="545"/>
      <c r="EZ51" s="545"/>
      <c r="FA51" s="545"/>
      <c r="FB51" s="545"/>
      <c r="FC51" s="545"/>
      <c r="FD51" s="545"/>
      <c r="FE51" s="545"/>
      <c r="FF51" s="545"/>
      <c r="FG51" s="545"/>
      <c r="FH51" s="545"/>
      <c r="FI51" s="545"/>
      <c r="FJ51" s="545"/>
      <c r="FK51" s="628"/>
    </row>
    <row r="52" spans="1:167" s="23" customFormat="1" ht="45.75" customHeight="1">
      <c r="A52" s="527" t="s">
        <v>778</v>
      </c>
      <c r="B52" s="527"/>
      <c r="C52" s="527"/>
      <c r="D52" s="527"/>
      <c r="E52" s="527"/>
      <c r="F52" s="527"/>
      <c r="G52" s="527"/>
      <c r="H52" s="527"/>
      <c r="I52" s="527"/>
      <c r="J52" s="527"/>
      <c r="K52" s="527"/>
      <c r="L52" s="527"/>
      <c r="M52" s="527"/>
      <c r="N52" s="527"/>
      <c r="O52" s="527"/>
      <c r="P52" s="527"/>
      <c r="Q52" s="527"/>
      <c r="R52" s="527"/>
      <c r="S52" s="527"/>
      <c r="T52" s="527"/>
      <c r="U52" s="527"/>
      <c r="V52" s="527"/>
      <c r="W52" s="527"/>
      <c r="X52" s="527"/>
      <c r="Y52" s="527"/>
      <c r="Z52" s="527"/>
      <c r="AA52" s="527"/>
      <c r="AB52" s="527"/>
      <c r="AC52" s="527"/>
      <c r="AD52" s="528"/>
      <c r="AE52" s="521" t="s">
        <v>565</v>
      </c>
      <c r="AF52" s="522"/>
      <c r="AG52" s="522"/>
      <c r="AH52" s="522"/>
      <c r="AI52" s="522"/>
      <c r="AJ52" s="522"/>
      <c r="AK52" s="522"/>
      <c r="AL52" s="522"/>
      <c r="AM52" s="522"/>
      <c r="AN52" s="523"/>
      <c r="AO52" s="535" t="s">
        <v>178</v>
      </c>
      <c r="AP52" s="536"/>
      <c r="AQ52" s="536"/>
      <c r="AR52" s="536"/>
      <c r="AS52" s="536"/>
      <c r="AT52" s="536"/>
      <c r="AU52" s="536"/>
      <c r="AV52" s="536"/>
      <c r="AW52" s="536"/>
      <c r="AX52" s="537"/>
      <c r="AY52" s="538"/>
      <c r="AZ52" s="522"/>
      <c r="BA52" s="522"/>
      <c r="BB52" s="522"/>
      <c r="BC52" s="522"/>
      <c r="BD52" s="522"/>
      <c r="BE52" s="522"/>
      <c r="BF52" s="522"/>
      <c r="BG52" s="522"/>
      <c r="BH52" s="523"/>
      <c r="BI52" s="538"/>
      <c r="BJ52" s="522"/>
      <c r="BK52" s="522"/>
      <c r="BL52" s="522"/>
      <c r="BM52" s="522"/>
      <c r="BN52" s="522"/>
      <c r="BO52" s="522"/>
      <c r="BP52" s="522"/>
      <c r="BQ52" s="522"/>
      <c r="BR52" s="523"/>
      <c r="BS52" s="550"/>
      <c r="BT52" s="551"/>
      <c r="BU52" s="551"/>
      <c r="BV52" s="551"/>
      <c r="BW52" s="551"/>
      <c r="BX52" s="551"/>
      <c r="BY52" s="551"/>
      <c r="BZ52" s="551"/>
      <c r="CA52" s="551"/>
      <c r="CB52" s="551"/>
      <c r="CC52" s="551"/>
      <c r="CD52" s="551"/>
      <c r="CE52" s="551"/>
      <c r="CF52" s="551"/>
      <c r="CG52" s="551"/>
      <c r="CH52" s="551"/>
      <c r="CI52" s="551"/>
      <c r="CJ52" s="551"/>
      <c r="CK52" s="551"/>
      <c r="CL52" s="551"/>
      <c r="CM52" s="552"/>
      <c r="CN52" s="538"/>
      <c r="CO52" s="522"/>
      <c r="CP52" s="522"/>
      <c r="CQ52" s="522"/>
      <c r="CR52" s="522"/>
      <c r="CS52" s="522"/>
      <c r="CT52" s="522"/>
      <c r="CU52" s="522"/>
      <c r="CV52" s="522"/>
      <c r="CW52" s="522"/>
      <c r="CX52" s="522"/>
      <c r="CY52" s="522"/>
      <c r="CZ52" s="522"/>
      <c r="DA52" s="523"/>
      <c r="DB52" s="550"/>
      <c r="DC52" s="551"/>
      <c r="DD52" s="551"/>
      <c r="DE52" s="551"/>
      <c r="DF52" s="551"/>
      <c r="DG52" s="551"/>
      <c r="DH52" s="551"/>
      <c r="DI52" s="551"/>
      <c r="DJ52" s="551"/>
      <c r="DK52" s="551"/>
      <c r="DL52" s="551"/>
      <c r="DM52" s="551"/>
      <c r="DN52" s="551"/>
      <c r="DO52" s="552"/>
      <c r="DP52" s="544"/>
      <c r="DQ52" s="545"/>
      <c r="DR52" s="545"/>
      <c r="DS52" s="545"/>
      <c r="DT52" s="545"/>
      <c r="DU52" s="545"/>
      <c r="DV52" s="545"/>
      <c r="DW52" s="545"/>
      <c r="DX52" s="545"/>
      <c r="DY52" s="545"/>
      <c r="DZ52" s="545"/>
      <c r="EA52" s="545"/>
      <c r="EB52" s="545"/>
      <c r="EC52" s="545"/>
      <c r="ED52" s="545"/>
      <c r="EE52" s="545"/>
      <c r="EF52" s="545"/>
      <c r="EG52" s="545"/>
      <c r="EH52" s="545"/>
      <c r="EI52" s="545"/>
      <c r="EJ52" s="545"/>
      <c r="EK52" s="545"/>
      <c r="EL52" s="545"/>
      <c r="EM52" s="546"/>
      <c r="EN52" s="544">
        <v>82620</v>
      </c>
      <c r="EO52" s="545"/>
      <c r="EP52" s="545"/>
      <c r="EQ52" s="545"/>
      <c r="ER52" s="545"/>
      <c r="ES52" s="545"/>
      <c r="ET52" s="545"/>
      <c r="EU52" s="545"/>
      <c r="EV52" s="545"/>
      <c r="EW52" s="545"/>
      <c r="EX52" s="545"/>
      <c r="EY52" s="545"/>
      <c r="EZ52" s="545"/>
      <c r="FA52" s="545"/>
      <c r="FB52" s="545"/>
      <c r="FC52" s="545"/>
      <c r="FD52" s="545"/>
      <c r="FE52" s="545"/>
      <c r="FF52" s="545"/>
      <c r="FG52" s="545"/>
      <c r="FH52" s="545"/>
      <c r="FI52" s="545"/>
      <c r="FJ52" s="545"/>
      <c r="FK52" s="628"/>
    </row>
    <row r="53" spans="1:167" s="23" customFormat="1" ht="51.75" hidden="1" customHeight="1">
      <c r="A53" s="527" t="s">
        <v>776</v>
      </c>
      <c r="B53" s="527"/>
      <c r="C53" s="527"/>
      <c r="D53" s="527"/>
      <c r="E53" s="527"/>
      <c r="F53" s="527"/>
      <c r="G53" s="527"/>
      <c r="H53" s="527"/>
      <c r="I53" s="527"/>
      <c r="J53" s="527"/>
      <c r="K53" s="527"/>
      <c r="L53" s="527"/>
      <c r="M53" s="527"/>
      <c r="N53" s="527"/>
      <c r="O53" s="527"/>
      <c r="P53" s="527"/>
      <c r="Q53" s="527"/>
      <c r="R53" s="527"/>
      <c r="S53" s="527"/>
      <c r="T53" s="527"/>
      <c r="U53" s="527"/>
      <c r="V53" s="527"/>
      <c r="W53" s="527"/>
      <c r="X53" s="527"/>
      <c r="Y53" s="527"/>
      <c r="Z53" s="527"/>
      <c r="AA53" s="527"/>
      <c r="AB53" s="527"/>
      <c r="AC53" s="527"/>
      <c r="AD53" s="528"/>
      <c r="AE53" s="521" t="s">
        <v>775</v>
      </c>
      <c r="AF53" s="522"/>
      <c r="AG53" s="522"/>
      <c r="AH53" s="522"/>
      <c r="AI53" s="522"/>
      <c r="AJ53" s="522"/>
      <c r="AK53" s="522"/>
      <c r="AL53" s="522"/>
      <c r="AM53" s="522"/>
      <c r="AN53" s="523"/>
      <c r="AO53" s="535" t="s">
        <v>631</v>
      </c>
      <c r="AP53" s="536"/>
      <c r="AQ53" s="536"/>
      <c r="AR53" s="536"/>
      <c r="AS53" s="536"/>
      <c r="AT53" s="536"/>
      <c r="AU53" s="536"/>
      <c r="AV53" s="536"/>
      <c r="AW53" s="536"/>
      <c r="AX53" s="537"/>
      <c r="AY53" s="538"/>
      <c r="AZ53" s="522"/>
      <c r="BA53" s="522"/>
      <c r="BB53" s="522"/>
      <c r="BC53" s="522"/>
      <c r="BD53" s="522"/>
      <c r="BE53" s="522"/>
      <c r="BF53" s="522"/>
      <c r="BG53" s="522"/>
      <c r="BH53" s="523"/>
      <c r="BI53" s="538"/>
      <c r="BJ53" s="522"/>
      <c r="BK53" s="522"/>
      <c r="BL53" s="522"/>
      <c r="BM53" s="522"/>
      <c r="BN53" s="522"/>
      <c r="BO53" s="522"/>
      <c r="BP53" s="522"/>
      <c r="BQ53" s="522"/>
      <c r="BR53" s="523"/>
      <c r="BS53" s="550"/>
      <c r="BT53" s="551"/>
      <c r="BU53" s="551"/>
      <c r="BV53" s="551"/>
      <c r="BW53" s="551"/>
      <c r="BX53" s="551"/>
      <c r="BY53" s="551"/>
      <c r="BZ53" s="551"/>
      <c r="CA53" s="551"/>
      <c r="CB53" s="551"/>
      <c r="CC53" s="551"/>
      <c r="CD53" s="551"/>
      <c r="CE53" s="551"/>
      <c r="CF53" s="551"/>
      <c r="CG53" s="551"/>
      <c r="CH53" s="551"/>
      <c r="CI53" s="551"/>
      <c r="CJ53" s="551"/>
      <c r="CK53" s="551"/>
      <c r="CL53" s="551"/>
      <c r="CM53" s="552"/>
      <c r="CN53" s="538"/>
      <c r="CO53" s="522"/>
      <c r="CP53" s="522"/>
      <c r="CQ53" s="522"/>
      <c r="CR53" s="522"/>
      <c r="CS53" s="522"/>
      <c r="CT53" s="522"/>
      <c r="CU53" s="522"/>
      <c r="CV53" s="522"/>
      <c r="CW53" s="522"/>
      <c r="CX53" s="522"/>
      <c r="CY53" s="522"/>
      <c r="CZ53" s="522"/>
      <c r="DA53" s="523"/>
      <c r="DB53" s="550"/>
      <c r="DC53" s="551"/>
      <c r="DD53" s="551"/>
      <c r="DE53" s="551"/>
      <c r="DF53" s="551"/>
      <c r="DG53" s="551"/>
      <c r="DH53" s="551"/>
      <c r="DI53" s="551"/>
      <c r="DJ53" s="551"/>
      <c r="DK53" s="551"/>
      <c r="DL53" s="551"/>
      <c r="DM53" s="551"/>
      <c r="DN53" s="551"/>
      <c r="DO53" s="552"/>
      <c r="DP53" s="544"/>
      <c r="DQ53" s="545"/>
      <c r="DR53" s="545"/>
      <c r="DS53" s="545"/>
      <c r="DT53" s="545"/>
      <c r="DU53" s="545"/>
      <c r="DV53" s="545"/>
      <c r="DW53" s="545"/>
      <c r="DX53" s="545"/>
      <c r="DY53" s="545"/>
      <c r="DZ53" s="545"/>
      <c r="EA53" s="545"/>
      <c r="EB53" s="545"/>
      <c r="EC53" s="545"/>
      <c r="ED53" s="545"/>
      <c r="EE53" s="545"/>
      <c r="EF53" s="545"/>
      <c r="EG53" s="545"/>
      <c r="EH53" s="545"/>
      <c r="EI53" s="545"/>
      <c r="EJ53" s="545"/>
      <c r="EK53" s="545"/>
      <c r="EL53" s="545"/>
      <c r="EM53" s="546"/>
      <c r="EN53" s="544"/>
      <c r="EO53" s="545"/>
      <c r="EP53" s="545"/>
      <c r="EQ53" s="545"/>
      <c r="ER53" s="545"/>
      <c r="ES53" s="545"/>
      <c r="ET53" s="545"/>
      <c r="EU53" s="545"/>
      <c r="EV53" s="545"/>
      <c r="EW53" s="545"/>
      <c r="EX53" s="545"/>
      <c r="EY53" s="545"/>
      <c r="EZ53" s="545"/>
      <c r="FA53" s="545"/>
      <c r="FB53" s="545"/>
      <c r="FC53" s="545"/>
      <c r="FD53" s="545"/>
      <c r="FE53" s="545"/>
      <c r="FF53" s="545"/>
      <c r="FG53" s="545"/>
      <c r="FH53" s="545"/>
      <c r="FI53" s="545"/>
      <c r="FJ53" s="545"/>
      <c r="FK53" s="628"/>
    </row>
    <row r="54" spans="1:167" s="23" customFormat="1" ht="48.75" hidden="1" customHeight="1">
      <c r="A54" s="527" t="s">
        <v>776</v>
      </c>
      <c r="B54" s="527"/>
      <c r="C54" s="527"/>
      <c r="D54" s="527"/>
      <c r="E54" s="527"/>
      <c r="F54" s="527"/>
      <c r="G54" s="527"/>
      <c r="H54" s="527"/>
      <c r="I54" s="527"/>
      <c r="J54" s="527"/>
      <c r="K54" s="527"/>
      <c r="L54" s="527"/>
      <c r="M54" s="527"/>
      <c r="N54" s="527"/>
      <c r="O54" s="527"/>
      <c r="P54" s="527"/>
      <c r="Q54" s="527"/>
      <c r="R54" s="527"/>
      <c r="S54" s="527"/>
      <c r="T54" s="527"/>
      <c r="U54" s="527"/>
      <c r="V54" s="527"/>
      <c r="W54" s="527"/>
      <c r="X54" s="527"/>
      <c r="Y54" s="527"/>
      <c r="Z54" s="527"/>
      <c r="AA54" s="527"/>
      <c r="AB54" s="527"/>
      <c r="AC54" s="527"/>
      <c r="AD54" s="528"/>
      <c r="AE54" s="521" t="s">
        <v>775</v>
      </c>
      <c r="AF54" s="522"/>
      <c r="AG54" s="522"/>
      <c r="AH54" s="522"/>
      <c r="AI54" s="522"/>
      <c r="AJ54" s="522"/>
      <c r="AK54" s="522"/>
      <c r="AL54" s="522"/>
      <c r="AM54" s="522"/>
      <c r="AN54" s="523"/>
      <c r="AO54" s="535" t="s">
        <v>182</v>
      </c>
      <c r="AP54" s="536"/>
      <c r="AQ54" s="536"/>
      <c r="AR54" s="536"/>
      <c r="AS54" s="536"/>
      <c r="AT54" s="536"/>
      <c r="AU54" s="536"/>
      <c r="AV54" s="536"/>
      <c r="AW54" s="536"/>
      <c r="AX54" s="537"/>
      <c r="AY54" s="538"/>
      <c r="AZ54" s="522"/>
      <c r="BA54" s="522"/>
      <c r="BB54" s="522"/>
      <c r="BC54" s="522"/>
      <c r="BD54" s="522"/>
      <c r="BE54" s="522"/>
      <c r="BF54" s="522"/>
      <c r="BG54" s="522"/>
      <c r="BH54" s="523"/>
      <c r="BI54" s="538"/>
      <c r="BJ54" s="522"/>
      <c r="BK54" s="522"/>
      <c r="BL54" s="522"/>
      <c r="BM54" s="522"/>
      <c r="BN54" s="522"/>
      <c r="BO54" s="522"/>
      <c r="BP54" s="522"/>
      <c r="BQ54" s="522"/>
      <c r="BR54" s="523"/>
      <c r="BS54" s="550"/>
      <c r="BT54" s="551"/>
      <c r="BU54" s="551"/>
      <c r="BV54" s="551"/>
      <c r="BW54" s="551"/>
      <c r="BX54" s="551"/>
      <c r="BY54" s="551"/>
      <c r="BZ54" s="551"/>
      <c r="CA54" s="551"/>
      <c r="CB54" s="551"/>
      <c r="CC54" s="551"/>
      <c r="CD54" s="551"/>
      <c r="CE54" s="551"/>
      <c r="CF54" s="551"/>
      <c r="CG54" s="551"/>
      <c r="CH54" s="551"/>
      <c r="CI54" s="551"/>
      <c r="CJ54" s="551"/>
      <c r="CK54" s="551"/>
      <c r="CL54" s="551"/>
      <c r="CM54" s="552"/>
      <c r="CN54" s="538"/>
      <c r="CO54" s="522"/>
      <c r="CP54" s="522"/>
      <c r="CQ54" s="522"/>
      <c r="CR54" s="522"/>
      <c r="CS54" s="522"/>
      <c r="CT54" s="522"/>
      <c r="CU54" s="522"/>
      <c r="CV54" s="522"/>
      <c r="CW54" s="522"/>
      <c r="CX54" s="522"/>
      <c r="CY54" s="522"/>
      <c r="CZ54" s="522"/>
      <c r="DA54" s="523"/>
      <c r="DB54" s="550"/>
      <c r="DC54" s="551"/>
      <c r="DD54" s="551"/>
      <c r="DE54" s="551"/>
      <c r="DF54" s="551"/>
      <c r="DG54" s="551"/>
      <c r="DH54" s="551"/>
      <c r="DI54" s="551"/>
      <c r="DJ54" s="551"/>
      <c r="DK54" s="551"/>
      <c r="DL54" s="551"/>
      <c r="DM54" s="551"/>
      <c r="DN54" s="551"/>
      <c r="DO54" s="552"/>
      <c r="DP54" s="544"/>
      <c r="DQ54" s="545"/>
      <c r="DR54" s="545"/>
      <c r="DS54" s="545"/>
      <c r="DT54" s="545"/>
      <c r="DU54" s="545"/>
      <c r="DV54" s="545"/>
      <c r="DW54" s="545"/>
      <c r="DX54" s="545"/>
      <c r="DY54" s="545"/>
      <c r="DZ54" s="545"/>
      <c r="EA54" s="545"/>
      <c r="EB54" s="545"/>
      <c r="EC54" s="545"/>
      <c r="ED54" s="545"/>
      <c r="EE54" s="545"/>
      <c r="EF54" s="545"/>
      <c r="EG54" s="545"/>
      <c r="EH54" s="545"/>
      <c r="EI54" s="545"/>
      <c r="EJ54" s="545"/>
      <c r="EK54" s="545"/>
      <c r="EL54" s="545"/>
      <c r="EM54" s="546"/>
      <c r="EN54" s="544"/>
      <c r="EO54" s="545"/>
      <c r="EP54" s="545"/>
      <c r="EQ54" s="545"/>
      <c r="ER54" s="545"/>
      <c r="ES54" s="545"/>
      <c r="ET54" s="545"/>
      <c r="EU54" s="545"/>
      <c r="EV54" s="545"/>
      <c r="EW54" s="545"/>
      <c r="EX54" s="545"/>
      <c r="EY54" s="545"/>
      <c r="EZ54" s="545"/>
      <c r="FA54" s="545"/>
      <c r="FB54" s="545"/>
      <c r="FC54" s="545"/>
      <c r="FD54" s="545"/>
      <c r="FE54" s="545"/>
      <c r="FF54" s="545"/>
      <c r="FG54" s="545"/>
      <c r="FH54" s="545"/>
      <c r="FI54" s="545"/>
      <c r="FJ54" s="545"/>
      <c r="FK54" s="628"/>
    </row>
    <row r="55" spans="1:167" s="23" customFormat="1" ht="36.75" hidden="1" customHeight="1">
      <c r="A55" s="527" t="s">
        <v>857</v>
      </c>
      <c r="B55" s="527"/>
      <c r="C55" s="527"/>
      <c r="D55" s="527"/>
      <c r="E55" s="527"/>
      <c r="F55" s="527"/>
      <c r="G55" s="527"/>
      <c r="H55" s="527"/>
      <c r="I55" s="527"/>
      <c r="J55" s="527"/>
      <c r="K55" s="527"/>
      <c r="L55" s="527"/>
      <c r="M55" s="527"/>
      <c r="N55" s="527"/>
      <c r="O55" s="527"/>
      <c r="P55" s="527"/>
      <c r="Q55" s="527"/>
      <c r="R55" s="527"/>
      <c r="S55" s="527"/>
      <c r="T55" s="527"/>
      <c r="U55" s="527"/>
      <c r="V55" s="527"/>
      <c r="W55" s="527"/>
      <c r="X55" s="527"/>
      <c r="Y55" s="527"/>
      <c r="Z55" s="527"/>
      <c r="AA55" s="527"/>
      <c r="AB55" s="527"/>
      <c r="AC55" s="527"/>
      <c r="AD55" s="528"/>
      <c r="AE55" s="521" t="s">
        <v>858</v>
      </c>
      <c r="AF55" s="522"/>
      <c r="AG55" s="522"/>
      <c r="AH55" s="522"/>
      <c r="AI55" s="522"/>
      <c r="AJ55" s="522"/>
      <c r="AK55" s="522"/>
      <c r="AL55" s="522"/>
      <c r="AM55" s="522"/>
      <c r="AN55" s="523"/>
      <c r="AO55" s="535" t="s">
        <v>631</v>
      </c>
      <c r="AP55" s="536"/>
      <c r="AQ55" s="536"/>
      <c r="AR55" s="536"/>
      <c r="AS55" s="536"/>
      <c r="AT55" s="536"/>
      <c r="AU55" s="536"/>
      <c r="AV55" s="536"/>
      <c r="AW55" s="536"/>
      <c r="AX55" s="537"/>
      <c r="AY55" s="538"/>
      <c r="AZ55" s="522"/>
      <c r="BA55" s="522"/>
      <c r="BB55" s="522"/>
      <c r="BC55" s="522"/>
      <c r="BD55" s="522"/>
      <c r="BE55" s="522"/>
      <c r="BF55" s="522"/>
      <c r="BG55" s="522"/>
      <c r="BH55" s="523"/>
      <c r="BI55" s="538"/>
      <c r="BJ55" s="522"/>
      <c r="BK55" s="522"/>
      <c r="BL55" s="522"/>
      <c r="BM55" s="522"/>
      <c r="BN55" s="522"/>
      <c r="BO55" s="522"/>
      <c r="BP55" s="522"/>
      <c r="BQ55" s="522"/>
      <c r="BR55" s="523"/>
      <c r="BS55" s="550"/>
      <c r="BT55" s="551"/>
      <c r="BU55" s="551"/>
      <c r="BV55" s="551"/>
      <c r="BW55" s="551"/>
      <c r="BX55" s="551"/>
      <c r="BY55" s="551"/>
      <c r="BZ55" s="551"/>
      <c r="CA55" s="551"/>
      <c r="CB55" s="551"/>
      <c r="CC55" s="551"/>
      <c r="CD55" s="551"/>
      <c r="CE55" s="551"/>
      <c r="CF55" s="551"/>
      <c r="CG55" s="551"/>
      <c r="CH55" s="551"/>
      <c r="CI55" s="551"/>
      <c r="CJ55" s="551"/>
      <c r="CK55" s="551"/>
      <c r="CL55" s="551"/>
      <c r="CM55" s="552"/>
      <c r="CN55" s="538"/>
      <c r="CO55" s="522"/>
      <c r="CP55" s="522"/>
      <c r="CQ55" s="522"/>
      <c r="CR55" s="522"/>
      <c r="CS55" s="522"/>
      <c r="CT55" s="522"/>
      <c r="CU55" s="522"/>
      <c r="CV55" s="522"/>
      <c r="CW55" s="522"/>
      <c r="CX55" s="522"/>
      <c r="CY55" s="522"/>
      <c r="CZ55" s="522"/>
      <c r="DA55" s="523"/>
      <c r="DB55" s="550"/>
      <c r="DC55" s="551"/>
      <c r="DD55" s="551"/>
      <c r="DE55" s="551"/>
      <c r="DF55" s="551"/>
      <c r="DG55" s="551"/>
      <c r="DH55" s="551"/>
      <c r="DI55" s="551"/>
      <c r="DJ55" s="551"/>
      <c r="DK55" s="551"/>
      <c r="DL55" s="551"/>
      <c r="DM55" s="551"/>
      <c r="DN55" s="551"/>
      <c r="DO55" s="552"/>
      <c r="DP55" s="544"/>
      <c r="DQ55" s="545"/>
      <c r="DR55" s="545"/>
      <c r="DS55" s="545"/>
      <c r="DT55" s="545"/>
      <c r="DU55" s="545"/>
      <c r="DV55" s="545"/>
      <c r="DW55" s="545"/>
      <c r="DX55" s="545"/>
      <c r="DY55" s="545"/>
      <c r="DZ55" s="545"/>
      <c r="EA55" s="545"/>
      <c r="EB55" s="545"/>
      <c r="EC55" s="545"/>
      <c r="ED55" s="545"/>
      <c r="EE55" s="545"/>
      <c r="EF55" s="545"/>
      <c r="EG55" s="545"/>
      <c r="EH55" s="545"/>
      <c r="EI55" s="545"/>
      <c r="EJ55" s="545"/>
      <c r="EK55" s="545"/>
      <c r="EL55" s="545"/>
      <c r="EM55" s="546"/>
      <c r="EN55" s="544"/>
      <c r="EO55" s="545"/>
      <c r="EP55" s="545"/>
      <c r="EQ55" s="545"/>
      <c r="ER55" s="545"/>
      <c r="ES55" s="545"/>
      <c r="ET55" s="545"/>
      <c r="EU55" s="545"/>
      <c r="EV55" s="545"/>
      <c r="EW55" s="545"/>
      <c r="EX55" s="545"/>
      <c r="EY55" s="545"/>
      <c r="EZ55" s="545"/>
      <c r="FA55" s="545"/>
      <c r="FB55" s="545"/>
      <c r="FC55" s="545"/>
      <c r="FD55" s="545"/>
      <c r="FE55" s="545"/>
      <c r="FF55" s="545"/>
      <c r="FG55" s="545"/>
      <c r="FH55" s="545"/>
      <c r="FI55" s="545"/>
      <c r="FJ55" s="545"/>
      <c r="FK55" s="628"/>
    </row>
    <row r="56" spans="1:167" s="23" customFormat="1" ht="33.75" hidden="1" customHeight="1">
      <c r="A56" s="527" t="s">
        <v>857</v>
      </c>
      <c r="B56" s="527"/>
      <c r="C56" s="527"/>
      <c r="D56" s="527"/>
      <c r="E56" s="527"/>
      <c r="F56" s="527"/>
      <c r="G56" s="527"/>
      <c r="H56" s="527"/>
      <c r="I56" s="527"/>
      <c r="J56" s="527"/>
      <c r="K56" s="527"/>
      <c r="L56" s="527"/>
      <c r="M56" s="527"/>
      <c r="N56" s="527"/>
      <c r="O56" s="527"/>
      <c r="P56" s="527"/>
      <c r="Q56" s="527"/>
      <c r="R56" s="527"/>
      <c r="S56" s="527"/>
      <c r="T56" s="527"/>
      <c r="U56" s="527"/>
      <c r="V56" s="527"/>
      <c r="W56" s="527"/>
      <c r="X56" s="527"/>
      <c r="Y56" s="527"/>
      <c r="Z56" s="527"/>
      <c r="AA56" s="527"/>
      <c r="AB56" s="527"/>
      <c r="AC56" s="527"/>
      <c r="AD56" s="528"/>
      <c r="AE56" s="521" t="s">
        <v>858</v>
      </c>
      <c r="AF56" s="522"/>
      <c r="AG56" s="522"/>
      <c r="AH56" s="522"/>
      <c r="AI56" s="522"/>
      <c r="AJ56" s="522"/>
      <c r="AK56" s="522"/>
      <c r="AL56" s="522"/>
      <c r="AM56" s="522"/>
      <c r="AN56" s="523"/>
      <c r="AO56" s="535" t="s">
        <v>182</v>
      </c>
      <c r="AP56" s="536"/>
      <c r="AQ56" s="536"/>
      <c r="AR56" s="536"/>
      <c r="AS56" s="536"/>
      <c r="AT56" s="536"/>
      <c r="AU56" s="536"/>
      <c r="AV56" s="536"/>
      <c r="AW56" s="536"/>
      <c r="AX56" s="537"/>
      <c r="AY56" s="538"/>
      <c r="AZ56" s="522"/>
      <c r="BA56" s="522"/>
      <c r="BB56" s="522"/>
      <c r="BC56" s="522"/>
      <c r="BD56" s="522"/>
      <c r="BE56" s="522"/>
      <c r="BF56" s="522"/>
      <c r="BG56" s="522"/>
      <c r="BH56" s="523"/>
      <c r="BI56" s="538"/>
      <c r="BJ56" s="522"/>
      <c r="BK56" s="522"/>
      <c r="BL56" s="522"/>
      <c r="BM56" s="522"/>
      <c r="BN56" s="522"/>
      <c r="BO56" s="522"/>
      <c r="BP56" s="522"/>
      <c r="BQ56" s="522"/>
      <c r="BR56" s="523"/>
      <c r="BS56" s="550"/>
      <c r="BT56" s="551"/>
      <c r="BU56" s="551"/>
      <c r="BV56" s="551"/>
      <c r="BW56" s="551"/>
      <c r="BX56" s="551"/>
      <c r="BY56" s="551"/>
      <c r="BZ56" s="551"/>
      <c r="CA56" s="551"/>
      <c r="CB56" s="551"/>
      <c r="CC56" s="551"/>
      <c r="CD56" s="551"/>
      <c r="CE56" s="551"/>
      <c r="CF56" s="551"/>
      <c r="CG56" s="551"/>
      <c r="CH56" s="551"/>
      <c r="CI56" s="551"/>
      <c r="CJ56" s="551"/>
      <c r="CK56" s="551"/>
      <c r="CL56" s="551"/>
      <c r="CM56" s="552"/>
      <c r="CN56" s="538"/>
      <c r="CO56" s="522"/>
      <c r="CP56" s="522"/>
      <c r="CQ56" s="522"/>
      <c r="CR56" s="522"/>
      <c r="CS56" s="522"/>
      <c r="CT56" s="522"/>
      <c r="CU56" s="522"/>
      <c r="CV56" s="522"/>
      <c r="CW56" s="522"/>
      <c r="CX56" s="522"/>
      <c r="CY56" s="522"/>
      <c r="CZ56" s="522"/>
      <c r="DA56" s="523"/>
      <c r="DB56" s="550"/>
      <c r="DC56" s="551"/>
      <c r="DD56" s="551"/>
      <c r="DE56" s="551"/>
      <c r="DF56" s="551"/>
      <c r="DG56" s="551"/>
      <c r="DH56" s="551"/>
      <c r="DI56" s="551"/>
      <c r="DJ56" s="551"/>
      <c r="DK56" s="551"/>
      <c r="DL56" s="551"/>
      <c r="DM56" s="551"/>
      <c r="DN56" s="551"/>
      <c r="DO56" s="552"/>
      <c r="DP56" s="544"/>
      <c r="DQ56" s="545"/>
      <c r="DR56" s="545"/>
      <c r="DS56" s="545"/>
      <c r="DT56" s="545"/>
      <c r="DU56" s="545"/>
      <c r="DV56" s="545"/>
      <c r="DW56" s="545"/>
      <c r="DX56" s="545"/>
      <c r="DY56" s="545"/>
      <c r="DZ56" s="545"/>
      <c r="EA56" s="545"/>
      <c r="EB56" s="545"/>
      <c r="EC56" s="545"/>
      <c r="ED56" s="545"/>
      <c r="EE56" s="545"/>
      <c r="EF56" s="545"/>
      <c r="EG56" s="545"/>
      <c r="EH56" s="545"/>
      <c r="EI56" s="545"/>
      <c r="EJ56" s="545"/>
      <c r="EK56" s="545"/>
      <c r="EL56" s="545"/>
      <c r="EM56" s="546"/>
      <c r="EN56" s="544"/>
      <c r="EO56" s="545"/>
      <c r="EP56" s="545"/>
      <c r="EQ56" s="545"/>
      <c r="ER56" s="545"/>
      <c r="ES56" s="545"/>
      <c r="ET56" s="545"/>
      <c r="EU56" s="545"/>
      <c r="EV56" s="545"/>
      <c r="EW56" s="545"/>
      <c r="EX56" s="545"/>
      <c r="EY56" s="545"/>
      <c r="EZ56" s="545"/>
      <c r="FA56" s="545"/>
      <c r="FB56" s="545"/>
      <c r="FC56" s="545"/>
      <c r="FD56" s="545"/>
      <c r="FE56" s="545"/>
      <c r="FF56" s="545"/>
      <c r="FG56" s="545"/>
      <c r="FH56" s="545"/>
      <c r="FI56" s="545"/>
      <c r="FJ56" s="545"/>
      <c r="FK56" s="628"/>
    </row>
    <row r="57" spans="1:167" s="23" customFormat="1" ht="27.75" customHeight="1">
      <c r="A57" s="516" t="s">
        <v>5</v>
      </c>
      <c r="B57" s="517"/>
      <c r="C57" s="517"/>
      <c r="D57" s="517"/>
      <c r="E57" s="517"/>
      <c r="F57" s="517"/>
      <c r="G57" s="517"/>
      <c r="H57" s="517"/>
      <c r="I57" s="517"/>
      <c r="J57" s="517"/>
      <c r="K57" s="517"/>
      <c r="L57" s="517"/>
      <c r="M57" s="517"/>
      <c r="N57" s="517"/>
      <c r="O57" s="517"/>
      <c r="P57" s="517"/>
      <c r="Q57" s="517"/>
      <c r="R57" s="517"/>
      <c r="S57" s="517"/>
      <c r="T57" s="517"/>
      <c r="U57" s="517"/>
      <c r="V57" s="517"/>
      <c r="W57" s="517"/>
      <c r="X57" s="517"/>
      <c r="Y57" s="517"/>
      <c r="Z57" s="517"/>
      <c r="AA57" s="517"/>
      <c r="AB57" s="517"/>
      <c r="AC57" s="517"/>
      <c r="AD57" s="518"/>
      <c r="AE57" s="521" t="s">
        <v>568</v>
      </c>
      <c r="AF57" s="522"/>
      <c r="AG57" s="522"/>
      <c r="AH57" s="522"/>
      <c r="AI57" s="522"/>
      <c r="AJ57" s="522"/>
      <c r="AK57" s="522"/>
      <c r="AL57" s="522"/>
      <c r="AM57" s="522"/>
      <c r="AN57" s="523"/>
      <c r="AO57" s="535" t="s">
        <v>631</v>
      </c>
      <c r="AP57" s="536"/>
      <c r="AQ57" s="536"/>
      <c r="AR57" s="536"/>
      <c r="AS57" s="536"/>
      <c r="AT57" s="536"/>
      <c r="AU57" s="536"/>
      <c r="AV57" s="536"/>
      <c r="AW57" s="536"/>
      <c r="AX57" s="537"/>
      <c r="AY57" s="538"/>
      <c r="AZ57" s="522"/>
      <c r="BA57" s="522"/>
      <c r="BB57" s="522"/>
      <c r="BC57" s="522"/>
      <c r="BD57" s="522"/>
      <c r="BE57" s="522"/>
      <c r="BF57" s="522"/>
      <c r="BG57" s="522"/>
      <c r="BH57" s="523"/>
      <c r="BI57" s="538"/>
      <c r="BJ57" s="522"/>
      <c r="BK57" s="522"/>
      <c r="BL57" s="522"/>
      <c r="BM57" s="522"/>
      <c r="BN57" s="522"/>
      <c r="BO57" s="522"/>
      <c r="BP57" s="522"/>
      <c r="BQ57" s="522"/>
      <c r="BR57" s="523"/>
      <c r="BS57" s="550"/>
      <c r="BT57" s="551"/>
      <c r="BU57" s="551"/>
      <c r="BV57" s="551"/>
      <c r="BW57" s="551"/>
      <c r="BX57" s="551"/>
      <c r="BY57" s="551"/>
      <c r="BZ57" s="551"/>
      <c r="CA57" s="551"/>
      <c r="CB57" s="551"/>
      <c r="CC57" s="551"/>
      <c r="CD57" s="551"/>
      <c r="CE57" s="551"/>
      <c r="CF57" s="551"/>
      <c r="CG57" s="551"/>
      <c r="CH57" s="551"/>
      <c r="CI57" s="551"/>
      <c r="CJ57" s="551"/>
      <c r="CK57" s="551"/>
      <c r="CL57" s="551"/>
      <c r="CM57" s="552"/>
      <c r="CN57" s="538"/>
      <c r="CO57" s="522"/>
      <c r="CP57" s="522"/>
      <c r="CQ57" s="522"/>
      <c r="CR57" s="522"/>
      <c r="CS57" s="522"/>
      <c r="CT57" s="522"/>
      <c r="CU57" s="522"/>
      <c r="CV57" s="522"/>
      <c r="CW57" s="522"/>
      <c r="CX57" s="522"/>
      <c r="CY57" s="522"/>
      <c r="CZ57" s="522"/>
      <c r="DA57" s="523"/>
      <c r="DB57" s="550"/>
      <c r="DC57" s="551"/>
      <c r="DD57" s="551"/>
      <c r="DE57" s="551"/>
      <c r="DF57" s="551"/>
      <c r="DG57" s="551"/>
      <c r="DH57" s="551"/>
      <c r="DI57" s="551"/>
      <c r="DJ57" s="551"/>
      <c r="DK57" s="551"/>
      <c r="DL57" s="551"/>
      <c r="DM57" s="551"/>
      <c r="DN57" s="551"/>
      <c r="DO57" s="552"/>
      <c r="DP57" s="544">
        <v>133661</v>
      </c>
      <c r="DQ57" s="545"/>
      <c r="DR57" s="545"/>
      <c r="DS57" s="545"/>
      <c r="DT57" s="545"/>
      <c r="DU57" s="545"/>
      <c r="DV57" s="545"/>
      <c r="DW57" s="545"/>
      <c r="DX57" s="545"/>
      <c r="DY57" s="545"/>
      <c r="DZ57" s="545"/>
      <c r="EA57" s="545"/>
      <c r="EB57" s="545"/>
      <c r="EC57" s="545"/>
      <c r="ED57" s="545"/>
      <c r="EE57" s="545"/>
      <c r="EF57" s="545"/>
      <c r="EG57" s="545"/>
      <c r="EH57" s="545"/>
      <c r="EI57" s="545"/>
      <c r="EJ57" s="545"/>
      <c r="EK57" s="545"/>
      <c r="EL57" s="545"/>
      <c r="EM57" s="546"/>
      <c r="EN57" s="544"/>
      <c r="EO57" s="545"/>
      <c r="EP57" s="545"/>
      <c r="EQ57" s="545"/>
      <c r="ER57" s="545"/>
      <c r="ES57" s="545"/>
      <c r="ET57" s="545"/>
      <c r="EU57" s="545"/>
      <c r="EV57" s="545"/>
      <c r="EW57" s="545"/>
      <c r="EX57" s="545"/>
      <c r="EY57" s="545"/>
      <c r="EZ57" s="545"/>
      <c r="FA57" s="545"/>
      <c r="FB57" s="545"/>
      <c r="FC57" s="545"/>
      <c r="FD57" s="545"/>
      <c r="FE57" s="545"/>
      <c r="FF57" s="545"/>
      <c r="FG57" s="545"/>
      <c r="FH57" s="545"/>
      <c r="FI57" s="545"/>
      <c r="FJ57" s="545"/>
      <c r="FK57" s="628"/>
    </row>
    <row r="58" spans="1:167" s="23" customFormat="1" ht="27.75" customHeight="1">
      <c r="A58" s="516" t="s">
        <v>5</v>
      </c>
      <c r="B58" s="517"/>
      <c r="C58" s="517"/>
      <c r="D58" s="517"/>
      <c r="E58" s="517"/>
      <c r="F58" s="517"/>
      <c r="G58" s="517"/>
      <c r="H58" s="517"/>
      <c r="I58" s="517"/>
      <c r="J58" s="517"/>
      <c r="K58" s="517"/>
      <c r="L58" s="517"/>
      <c r="M58" s="517"/>
      <c r="N58" s="517"/>
      <c r="O58" s="517"/>
      <c r="P58" s="517"/>
      <c r="Q58" s="517"/>
      <c r="R58" s="517"/>
      <c r="S58" s="517"/>
      <c r="T58" s="517"/>
      <c r="U58" s="517"/>
      <c r="V58" s="517"/>
      <c r="W58" s="517"/>
      <c r="X58" s="517"/>
      <c r="Y58" s="517"/>
      <c r="Z58" s="517"/>
      <c r="AA58" s="517"/>
      <c r="AB58" s="517"/>
      <c r="AC58" s="517"/>
      <c r="AD58" s="518"/>
      <c r="AE58" s="521" t="s">
        <v>568</v>
      </c>
      <c r="AF58" s="522"/>
      <c r="AG58" s="522"/>
      <c r="AH58" s="522"/>
      <c r="AI58" s="522"/>
      <c r="AJ58" s="522"/>
      <c r="AK58" s="522"/>
      <c r="AL58" s="522"/>
      <c r="AM58" s="522"/>
      <c r="AN58" s="523"/>
      <c r="AO58" s="535" t="s">
        <v>178</v>
      </c>
      <c r="AP58" s="536"/>
      <c r="AQ58" s="536"/>
      <c r="AR58" s="536"/>
      <c r="AS58" s="536"/>
      <c r="AT58" s="536"/>
      <c r="AU58" s="536"/>
      <c r="AV58" s="536"/>
      <c r="AW58" s="536"/>
      <c r="AX58" s="537"/>
      <c r="AY58" s="538"/>
      <c r="AZ58" s="522"/>
      <c r="BA58" s="522"/>
      <c r="BB58" s="522"/>
      <c r="BC58" s="522"/>
      <c r="BD58" s="522"/>
      <c r="BE58" s="522"/>
      <c r="BF58" s="522"/>
      <c r="BG58" s="522"/>
      <c r="BH58" s="523"/>
      <c r="BI58" s="538"/>
      <c r="BJ58" s="522"/>
      <c r="BK58" s="522"/>
      <c r="BL58" s="522"/>
      <c r="BM58" s="522"/>
      <c r="BN58" s="522"/>
      <c r="BO58" s="522"/>
      <c r="BP58" s="522"/>
      <c r="BQ58" s="522"/>
      <c r="BR58" s="523"/>
      <c r="BS58" s="550"/>
      <c r="BT58" s="551"/>
      <c r="BU58" s="551"/>
      <c r="BV58" s="551"/>
      <c r="BW58" s="551"/>
      <c r="BX58" s="551"/>
      <c r="BY58" s="551"/>
      <c r="BZ58" s="551"/>
      <c r="CA58" s="551"/>
      <c r="CB58" s="551"/>
      <c r="CC58" s="551"/>
      <c r="CD58" s="551"/>
      <c r="CE58" s="551"/>
      <c r="CF58" s="551"/>
      <c r="CG58" s="551"/>
      <c r="CH58" s="551"/>
      <c r="CI58" s="551"/>
      <c r="CJ58" s="551"/>
      <c r="CK58" s="551"/>
      <c r="CL58" s="551"/>
      <c r="CM58" s="552"/>
      <c r="CN58" s="538"/>
      <c r="CO58" s="522"/>
      <c r="CP58" s="522"/>
      <c r="CQ58" s="522"/>
      <c r="CR58" s="522"/>
      <c r="CS58" s="522"/>
      <c r="CT58" s="522"/>
      <c r="CU58" s="522"/>
      <c r="CV58" s="522"/>
      <c r="CW58" s="522"/>
      <c r="CX58" s="522"/>
      <c r="CY58" s="522"/>
      <c r="CZ58" s="522"/>
      <c r="DA58" s="523"/>
      <c r="DB58" s="550"/>
      <c r="DC58" s="551"/>
      <c r="DD58" s="551"/>
      <c r="DE58" s="551"/>
      <c r="DF58" s="551"/>
      <c r="DG58" s="551"/>
      <c r="DH58" s="551"/>
      <c r="DI58" s="551"/>
      <c r="DJ58" s="551"/>
      <c r="DK58" s="551"/>
      <c r="DL58" s="551"/>
      <c r="DM58" s="551"/>
      <c r="DN58" s="551"/>
      <c r="DO58" s="552"/>
      <c r="DP58" s="544"/>
      <c r="DQ58" s="545"/>
      <c r="DR58" s="545"/>
      <c r="DS58" s="545"/>
      <c r="DT58" s="545"/>
      <c r="DU58" s="545"/>
      <c r="DV58" s="545"/>
      <c r="DW58" s="545"/>
      <c r="DX58" s="545"/>
      <c r="DY58" s="545"/>
      <c r="DZ58" s="545"/>
      <c r="EA58" s="545"/>
      <c r="EB58" s="545"/>
      <c r="EC58" s="545"/>
      <c r="ED58" s="545"/>
      <c r="EE58" s="545"/>
      <c r="EF58" s="545"/>
      <c r="EG58" s="545"/>
      <c r="EH58" s="545"/>
      <c r="EI58" s="545"/>
      <c r="EJ58" s="545"/>
      <c r="EK58" s="545"/>
      <c r="EL58" s="545"/>
      <c r="EM58" s="546"/>
      <c r="EN58" s="544">
        <v>119777</v>
      </c>
      <c r="EO58" s="545"/>
      <c r="EP58" s="545"/>
      <c r="EQ58" s="545"/>
      <c r="ER58" s="545"/>
      <c r="ES58" s="545"/>
      <c r="ET58" s="545"/>
      <c r="EU58" s="545"/>
      <c r="EV58" s="545"/>
      <c r="EW58" s="545"/>
      <c r="EX58" s="545"/>
      <c r="EY58" s="545"/>
      <c r="EZ58" s="545"/>
      <c r="FA58" s="545"/>
      <c r="FB58" s="545"/>
      <c r="FC58" s="545"/>
      <c r="FD58" s="545"/>
      <c r="FE58" s="545"/>
      <c r="FF58" s="545"/>
      <c r="FG58" s="545"/>
      <c r="FH58" s="545"/>
      <c r="FI58" s="545"/>
      <c r="FJ58" s="545"/>
      <c r="FK58" s="628"/>
    </row>
    <row r="59" spans="1:167" s="23" customFormat="1" ht="26.25" customHeight="1">
      <c r="A59" s="516" t="s">
        <v>5</v>
      </c>
      <c r="B59" s="517"/>
      <c r="C59" s="517"/>
      <c r="D59" s="517"/>
      <c r="E59" s="517"/>
      <c r="F59" s="517"/>
      <c r="G59" s="517"/>
      <c r="H59" s="517"/>
      <c r="I59" s="517"/>
      <c r="J59" s="517"/>
      <c r="K59" s="517"/>
      <c r="L59" s="517"/>
      <c r="M59" s="517"/>
      <c r="N59" s="517"/>
      <c r="O59" s="517"/>
      <c r="P59" s="517"/>
      <c r="Q59" s="517"/>
      <c r="R59" s="517"/>
      <c r="S59" s="517"/>
      <c r="T59" s="517"/>
      <c r="U59" s="517"/>
      <c r="V59" s="517"/>
      <c r="W59" s="517"/>
      <c r="X59" s="517"/>
      <c r="Y59" s="517"/>
      <c r="Z59" s="517"/>
      <c r="AA59" s="517"/>
      <c r="AB59" s="517"/>
      <c r="AC59" s="517"/>
      <c r="AD59" s="518"/>
      <c r="AE59" s="521" t="s">
        <v>568</v>
      </c>
      <c r="AF59" s="522"/>
      <c r="AG59" s="522"/>
      <c r="AH59" s="522"/>
      <c r="AI59" s="522"/>
      <c r="AJ59" s="522"/>
      <c r="AK59" s="522"/>
      <c r="AL59" s="522"/>
      <c r="AM59" s="522"/>
      <c r="AN59" s="523"/>
      <c r="AO59" s="535" t="s">
        <v>786</v>
      </c>
      <c r="AP59" s="536"/>
      <c r="AQ59" s="536"/>
      <c r="AR59" s="536"/>
      <c r="AS59" s="536"/>
      <c r="AT59" s="536"/>
      <c r="AU59" s="536"/>
      <c r="AV59" s="536"/>
      <c r="AW59" s="536"/>
      <c r="AX59" s="537"/>
      <c r="AY59" s="538"/>
      <c r="AZ59" s="522"/>
      <c r="BA59" s="522"/>
      <c r="BB59" s="522"/>
      <c r="BC59" s="522"/>
      <c r="BD59" s="522"/>
      <c r="BE59" s="522"/>
      <c r="BF59" s="522"/>
      <c r="BG59" s="522"/>
      <c r="BH59" s="523"/>
      <c r="BI59" s="538"/>
      <c r="BJ59" s="522"/>
      <c r="BK59" s="522"/>
      <c r="BL59" s="522"/>
      <c r="BM59" s="522"/>
      <c r="BN59" s="522"/>
      <c r="BO59" s="522"/>
      <c r="BP59" s="522"/>
      <c r="BQ59" s="522"/>
      <c r="BR59" s="523"/>
      <c r="BS59" s="550"/>
      <c r="BT59" s="551"/>
      <c r="BU59" s="551"/>
      <c r="BV59" s="551"/>
      <c r="BW59" s="551"/>
      <c r="BX59" s="551"/>
      <c r="BY59" s="551"/>
      <c r="BZ59" s="551"/>
      <c r="CA59" s="551"/>
      <c r="CB59" s="551"/>
      <c r="CC59" s="551"/>
      <c r="CD59" s="551"/>
      <c r="CE59" s="551"/>
      <c r="CF59" s="551"/>
      <c r="CG59" s="551"/>
      <c r="CH59" s="551"/>
      <c r="CI59" s="551"/>
      <c r="CJ59" s="551"/>
      <c r="CK59" s="551"/>
      <c r="CL59" s="551"/>
      <c r="CM59" s="552"/>
      <c r="CN59" s="538"/>
      <c r="CO59" s="522"/>
      <c r="CP59" s="522"/>
      <c r="CQ59" s="522"/>
      <c r="CR59" s="522"/>
      <c r="CS59" s="522"/>
      <c r="CT59" s="522"/>
      <c r="CU59" s="522"/>
      <c r="CV59" s="522"/>
      <c r="CW59" s="522"/>
      <c r="CX59" s="522"/>
      <c r="CY59" s="522"/>
      <c r="CZ59" s="522"/>
      <c r="DA59" s="523"/>
      <c r="DB59" s="550"/>
      <c r="DC59" s="551"/>
      <c r="DD59" s="551"/>
      <c r="DE59" s="551"/>
      <c r="DF59" s="551"/>
      <c r="DG59" s="551"/>
      <c r="DH59" s="551"/>
      <c r="DI59" s="551"/>
      <c r="DJ59" s="551"/>
      <c r="DK59" s="551"/>
      <c r="DL59" s="551"/>
      <c r="DM59" s="551"/>
      <c r="DN59" s="551"/>
      <c r="DO59" s="552"/>
      <c r="DP59" s="544"/>
      <c r="DQ59" s="545"/>
      <c r="DR59" s="545"/>
      <c r="DS59" s="545"/>
      <c r="DT59" s="545"/>
      <c r="DU59" s="545"/>
      <c r="DV59" s="545"/>
      <c r="DW59" s="545"/>
      <c r="DX59" s="545"/>
      <c r="DY59" s="545"/>
      <c r="DZ59" s="545"/>
      <c r="EA59" s="545"/>
      <c r="EB59" s="545"/>
      <c r="EC59" s="545"/>
      <c r="ED59" s="545"/>
      <c r="EE59" s="545"/>
      <c r="EF59" s="545"/>
      <c r="EG59" s="545"/>
      <c r="EH59" s="545"/>
      <c r="EI59" s="545"/>
      <c r="EJ59" s="545"/>
      <c r="EK59" s="545"/>
      <c r="EL59" s="545"/>
      <c r="EM59" s="546"/>
      <c r="EN59" s="544">
        <v>13884</v>
      </c>
      <c r="EO59" s="545"/>
      <c r="EP59" s="545"/>
      <c r="EQ59" s="545"/>
      <c r="ER59" s="545"/>
      <c r="ES59" s="545"/>
      <c r="ET59" s="545"/>
      <c r="EU59" s="545"/>
      <c r="EV59" s="545"/>
      <c r="EW59" s="545"/>
      <c r="EX59" s="545"/>
      <c r="EY59" s="545"/>
      <c r="EZ59" s="545"/>
      <c r="FA59" s="545"/>
      <c r="FB59" s="545"/>
      <c r="FC59" s="545"/>
      <c r="FD59" s="545"/>
      <c r="FE59" s="545"/>
      <c r="FF59" s="545"/>
      <c r="FG59" s="545"/>
      <c r="FH59" s="545"/>
      <c r="FI59" s="545"/>
      <c r="FJ59" s="545"/>
      <c r="FK59" s="628"/>
    </row>
    <row r="60" spans="1:167" s="23" customFormat="1" ht="36.75" hidden="1" customHeight="1">
      <c r="A60" s="533" t="s">
        <v>824</v>
      </c>
      <c r="B60" s="533"/>
      <c r="C60" s="533"/>
      <c r="D60" s="533"/>
      <c r="E60" s="533"/>
      <c r="F60" s="533"/>
      <c r="G60" s="533"/>
      <c r="H60" s="533"/>
      <c r="I60" s="533"/>
      <c r="J60" s="533"/>
      <c r="K60" s="533"/>
      <c r="L60" s="533"/>
      <c r="M60" s="533"/>
      <c r="N60" s="533"/>
      <c r="O60" s="533"/>
      <c r="P60" s="533"/>
      <c r="Q60" s="533"/>
      <c r="R60" s="533"/>
      <c r="S60" s="533"/>
      <c r="T60" s="533"/>
      <c r="U60" s="533"/>
      <c r="V60" s="533"/>
      <c r="W60" s="533"/>
      <c r="X60" s="533"/>
      <c r="Y60" s="533"/>
      <c r="Z60" s="533"/>
      <c r="AA60" s="533"/>
      <c r="AB60" s="533"/>
      <c r="AC60" s="533"/>
      <c r="AD60" s="534"/>
      <c r="AE60" s="521" t="s">
        <v>917</v>
      </c>
      <c r="AF60" s="522"/>
      <c r="AG60" s="522"/>
      <c r="AH60" s="522"/>
      <c r="AI60" s="522"/>
      <c r="AJ60" s="522"/>
      <c r="AK60" s="522"/>
      <c r="AL60" s="522"/>
      <c r="AM60" s="522"/>
      <c r="AN60" s="523"/>
      <c r="AO60" s="531" t="s">
        <v>631</v>
      </c>
      <c r="AP60" s="531"/>
      <c r="AQ60" s="531"/>
      <c r="AR60" s="531"/>
      <c r="AS60" s="531"/>
      <c r="AT60" s="531"/>
      <c r="AU60" s="531"/>
      <c r="AV60" s="531"/>
      <c r="AW60" s="531"/>
      <c r="AX60" s="531"/>
      <c r="AY60" s="506"/>
      <c r="AZ60" s="506"/>
      <c r="BA60" s="506"/>
      <c r="BB60" s="506"/>
      <c r="BC60" s="506"/>
      <c r="BD60" s="506"/>
      <c r="BE60" s="506"/>
      <c r="BF60" s="506"/>
      <c r="BG60" s="506"/>
      <c r="BH60" s="506"/>
      <c r="BI60" s="506"/>
      <c r="BJ60" s="506"/>
      <c r="BK60" s="506"/>
      <c r="BL60" s="506"/>
      <c r="BM60" s="506"/>
      <c r="BN60" s="506"/>
      <c r="BO60" s="506"/>
      <c r="BP60" s="506"/>
      <c r="BQ60" s="506"/>
      <c r="BR60" s="506"/>
      <c r="BS60" s="507"/>
      <c r="BT60" s="507"/>
      <c r="BU60" s="507"/>
      <c r="BV60" s="507"/>
      <c r="BW60" s="507"/>
      <c r="BX60" s="507"/>
      <c r="BY60" s="507"/>
      <c r="BZ60" s="507"/>
      <c r="CA60" s="507"/>
      <c r="CB60" s="507"/>
      <c r="CC60" s="507"/>
      <c r="CD60" s="507"/>
      <c r="CE60" s="507"/>
      <c r="CF60" s="507"/>
      <c r="CG60" s="507"/>
      <c r="CH60" s="507"/>
      <c r="CI60" s="507"/>
      <c r="CJ60" s="507"/>
      <c r="CK60" s="507"/>
      <c r="CL60" s="507"/>
      <c r="CM60" s="507"/>
      <c r="CN60" s="506"/>
      <c r="CO60" s="506"/>
      <c r="CP60" s="506"/>
      <c r="CQ60" s="506"/>
      <c r="CR60" s="506"/>
      <c r="CS60" s="506"/>
      <c r="CT60" s="506"/>
      <c r="CU60" s="506"/>
      <c r="CV60" s="506"/>
      <c r="CW60" s="506"/>
      <c r="CX60" s="506"/>
      <c r="CY60" s="506"/>
      <c r="CZ60" s="506"/>
      <c r="DA60" s="506"/>
      <c r="DB60" s="507"/>
      <c r="DC60" s="507"/>
      <c r="DD60" s="507"/>
      <c r="DE60" s="507"/>
      <c r="DF60" s="507"/>
      <c r="DG60" s="507"/>
      <c r="DH60" s="507"/>
      <c r="DI60" s="507"/>
      <c r="DJ60" s="507"/>
      <c r="DK60" s="507"/>
      <c r="DL60" s="507"/>
      <c r="DM60" s="507"/>
      <c r="DN60" s="507"/>
      <c r="DO60" s="507"/>
      <c r="DP60" s="509"/>
      <c r="DQ60" s="509"/>
      <c r="DR60" s="509"/>
      <c r="DS60" s="509"/>
      <c r="DT60" s="509"/>
      <c r="DU60" s="509"/>
      <c r="DV60" s="509"/>
      <c r="DW60" s="509"/>
      <c r="DX60" s="509"/>
      <c r="DY60" s="509"/>
      <c r="DZ60" s="509"/>
      <c r="EA60" s="509"/>
      <c r="EB60" s="509"/>
      <c r="EC60" s="509"/>
      <c r="ED60" s="509"/>
      <c r="EE60" s="509"/>
      <c r="EF60" s="509"/>
      <c r="EG60" s="509"/>
      <c r="EH60" s="509"/>
      <c r="EI60" s="509"/>
      <c r="EJ60" s="509"/>
      <c r="EK60" s="509"/>
      <c r="EL60" s="509"/>
      <c r="EM60" s="509"/>
      <c r="EN60" s="509"/>
      <c r="EO60" s="509"/>
      <c r="EP60" s="509"/>
      <c r="EQ60" s="509"/>
      <c r="ER60" s="509"/>
      <c r="ES60" s="509"/>
      <c r="ET60" s="509"/>
      <c r="EU60" s="509"/>
      <c r="EV60" s="509"/>
      <c r="EW60" s="509"/>
      <c r="EX60" s="509"/>
      <c r="EY60" s="509"/>
      <c r="EZ60" s="509"/>
      <c r="FA60" s="509"/>
      <c r="FB60" s="509"/>
      <c r="FC60" s="509"/>
      <c r="FD60" s="509"/>
      <c r="FE60" s="509"/>
      <c r="FF60" s="509"/>
      <c r="FG60" s="509"/>
      <c r="FH60" s="509"/>
      <c r="FI60" s="509"/>
      <c r="FJ60" s="509"/>
      <c r="FK60" s="629"/>
    </row>
    <row r="61" spans="1:167" s="23" customFormat="1" ht="37.5" hidden="1" customHeight="1">
      <c r="A61" s="533" t="s">
        <v>824</v>
      </c>
      <c r="B61" s="533"/>
      <c r="C61" s="533"/>
      <c r="D61" s="533"/>
      <c r="E61" s="533"/>
      <c r="F61" s="533"/>
      <c r="G61" s="533"/>
      <c r="H61" s="533"/>
      <c r="I61" s="533"/>
      <c r="J61" s="533"/>
      <c r="K61" s="533"/>
      <c r="L61" s="533"/>
      <c r="M61" s="533"/>
      <c r="N61" s="533"/>
      <c r="O61" s="533"/>
      <c r="P61" s="533"/>
      <c r="Q61" s="533"/>
      <c r="R61" s="533"/>
      <c r="S61" s="533"/>
      <c r="T61" s="533"/>
      <c r="U61" s="533"/>
      <c r="V61" s="533"/>
      <c r="W61" s="533"/>
      <c r="X61" s="533"/>
      <c r="Y61" s="533"/>
      <c r="Z61" s="533"/>
      <c r="AA61" s="533"/>
      <c r="AB61" s="533"/>
      <c r="AC61" s="533"/>
      <c r="AD61" s="534"/>
      <c r="AE61" s="521" t="s">
        <v>917</v>
      </c>
      <c r="AF61" s="522"/>
      <c r="AG61" s="522"/>
      <c r="AH61" s="522"/>
      <c r="AI61" s="522"/>
      <c r="AJ61" s="522"/>
      <c r="AK61" s="522"/>
      <c r="AL61" s="522"/>
      <c r="AM61" s="522"/>
      <c r="AN61" s="523"/>
      <c r="AO61" s="531" t="s">
        <v>176</v>
      </c>
      <c r="AP61" s="531"/>
      <c r="AQ61" s="531"/>
      <c r="AR61" s="531"/>
      <c r="AS61" s="531"/>
      <c r="AT61" s="531"/>
      <c r="AU61" s="531"/>
      <c r="AV61" s="531"/>
      <c r="AW61" s="531"/>
      <c r="AX61" s="531"/>
      <c r="AY61" s="506"/>
      <c r="AZ61" s="506"/>
      <c r="BA61" s="506"/>
      <c r="BB61" s="506"/>
      <c r="BC61" s="506"/>
      <c r="BD61" s="506"/>
      <c r="BE61" s="506"/>
      <c r="BF61" s="506"/>
      <c r="BG61" s="506"/>
      <c r="BH61" s="506"/>
      <c r="BI61" s="506"/>
      <c r="BJ61" s="506"/>
      <c r="BK61" s="506"/>
      <c r="BL61" s="506"/>
      <c r="BM61" s="506"/>
      <c r="BN61" s="506"/>
      <c r="BO61" s="506"/>
      <c r="BP61" s="506"/>
      <c r="BQ61" s="506"/>
      <c r="BR61" s="506"/>
      <c r="BS61" s="507"/>
      <c r="BT61" s="507"/>
      <c r="BU61" s="507"/>
      <c r="BV61" s="507"/>
      <c r="BW61" s="507"/>
      <c r="BX61" s="507"/>
      <c r="BY61" s="507"/>
      <c r="BZ61" s="507"/>
      <c r="CA61" s="507"/>
      <c r="CB61" s="507"/>
      <c r="CC61" s="507"/>
      <c r="CD61" s="507"/>
      <c r="CE61" s="507"/>
      <c r="CF61" s="507"/>
      <c r="CG61" s="507"/>
      <c r="CH61" s="507"/>
      <c r="CI61" s="507"/>
      <c r="CJ61" s="507"/>
      <c r="CK61" s="507"/>
      <c r="CL61" s="507"/>
      <c r="CM61" s="507"/>
      <c r="CN61" s="506"/>
      <c r="CO61" s="506"/>
      <c r="CP61" s="506"/>
      <c r="CQ61" s="506"/>
      <c r="CR61" s="506"/>
      <c r="CS61" s="506"/>
      <c r="CT61" s="506"/>
      <c r="CU61" s="506"/>
      <c r="CV61" s="506"/>
      <c r="CW61" s="506"/>
      <c r="CX61" s="506"/>
      <c r="CY61" s="506"/>
      <c r="CZ61" s="506"/>
      <c r="DA61" s="506"/>
      <c r="DB61" s="507"/>
      <c r="DC61" s="507"/>
      <c r="DD61" s="507"/>
      <c r="DE61" s="507"/>
      <c r="DF61" s="507"/>
      <c r="DG61" s="507"/>
      <c r="DH61" s="507"/>
      <c r="DI61" s="507"/>
      <c r="DJ61" s="507"/>
      <c r="DK61" s="507"/>
      <c r="DL61" s="507"/>
      <c r="DM61" s="507"/>
      <c r="DN61" s="507"/>
      <c r="DO61" s="507"/>
      <c r="DP61" s="509"/>
      <c r="DQ61" s="509"/>
      <c r="DR61" s="509"/>
      <c r="DS61" s="509"/>
      <c r="DT61" s="509"/>
      <c r="DU61" s="509"/>
      <c r="DV61" s="509"/>
      <c r="DW61" s="509"/>
      <c r="DX61" s="509"/>
      <c r="DY61" s="509"/>
      <c r="DZ61" s="509"/>
      <c r="EA61" s="509"/>
      <c r="EB61" s="509"/>
      <c r="EC61" s="509"/>
      <c r="ED61" s="509"/>
      <c r="EE61" s="509"/>
      <c r="EF61" s="509"/>
      <c r="EG61" s="509"/>
      <c r="EH61" s="509"/>
      <c r="EI61" s="509"/>
      <c r="EJ61" s="509"/>
      <c r="EK61" s="509"/>
      <c r="EL61" s="509"/>
      <c r="EM61" s="509"/>
      <c r="EN61" s="509"/>
      <c r="EO61" s="509"/>
      <c r="EP61" s="509"/>
      <c r="EQ61" s="509"/>
      <c r="ER61" s="509"/>
      <c r="ES61" s="509"/>
      <c r="ET61" s="509"/>
      <c r="EU61" s="509"/>
      <c r="EV61" s="509"/>
      <c r="EW61" s="509"/>
      <c r="EX61" s="509"/>
      <c r="EY61" s="509"/>
      <c r="EZ61" s="509"/>
      <c r="FA61" s="509"/>
      <c r="FB61" s="509"/>
      <c r="FC61" s="509"/>
      <c r="FD61" s="509"/>
      <c r="FE61" s="509"/>
      <c r="FF61" s="509"/>
      <c r="FG61" s="509"/>
      <c r="FH61" s="509"/>
      <c r="FI61" s="509"/>
      <c r="FJ61" s="509"/>
      <c r="FK61" s="629"/>
    </row>
    <row r="62" spans="1:167" s="23" customFormat="1" ht="37.5" hidden="1" customHeight="1">
      <c r="A62" s="533" t="s">
        <v>824</v>
      </c>
      <c r="B62" s="533"/>
      <c r="C62" s="533"/>
      <c r="D62" s="533"/>
      <c r="E62" s="533"/>
      <c r="F62" s="533"/>
      <c r="G62" s="533"/>
      <c r="H62" s="533"/>
      <c r="I62" s="533"/>
      <c r="J62" s="533"/>
      <c r="K62" s="533"/>
      <c r="L62" s="533"/>
      <c r="M62" s="533"/>
      <c r="N62" s="533"/>
      <c r="O62" s="533"/>
      <c r="P62" s="533"/>
      <c r="Q62" s="533"/>
      <c r="R62" s="533"/>
      <c r="S62" s="533"/>
      <c r="T62" s="533"/>
      <c r="U62" s="533"/>
      <c r="V62" s="533"/>
      <c r="W62" s="533"/>
      <c r="X62" s="533"/>
      <c r="Y62" s="533"/>
      <c r="Z62" s="533"/>
      <c r="AA62" s="533"/>
      <c r="AB62" s="533"/>
      <c r="AC62" s="533"/>
      <c r="AD62" s="534"/>
      <c r="AE62" s="521" t="s">
        <v>917</v>
      </c>
      <c r="AF62" s="522"/>
      <c r="AG62" s="522"/>
      <c r="AH62" s="522"/>
      <c r="AI62" s="522"/>
      <c r="AJ62" s="522"/>
      <c r="AK62" s="522"/>
      <c r="AL62" s="522"/>
      <c r="AM62" s="522"/>
      <c r="AN62" s="523"/>
      <c r="AO62" s="531" t="s">
        <v>179</v>
      </c>
      <c r="AP62" s="531"/>
      <c r="AQ62" s="531"/>
      <c r="AR62" s="531"/>
      <c r="AS62" s="531"/>
      <c r="AT62" s="531"/>
      <c r="AU62" s="531"/>
      <c r="AV62" s="531"/>
      <c r="AW62" s="531"/>
      <c r="AX62" s="531"/>
      <c r="AY62" s="506"/>
      <c r="AZ62" s="506"/>
      <c r="BA62" s="506"/>
      <c r="BB62" s="506"/>
      <c r="BC62" s="506"/>
      <c r="BD62" s="506"/>
      <c r="BE62" s="506"/>
      <c r="BF62" s="506"/>
      <c r="BG62" s="506"/>
      <c r="BH62" s="506"/>
      <c r="BI62" s="506"/>
      <c r="BJ62" s="506"/>
      <c r="BK62" s="506"/>
      <c r="BL62" s="506"/>
      <c r="BM62" s="506"/>
      <c r="BN62" s="506"/>
      <c r="BO62" s="506"/>
      <c r="BP62" s="506"/>
      <c r="BQ62" s="506"/>
      <c r="BR62" s="506"/>
      <c r="BS62" s="507"/>
      <c r="BT62" s="507"/>
      <c r="BU62" s="507"/>
      <c r="BV62" s="507"/>
      <c r="BW62" s="507"/>
      <c r="BX62" s="507"/>
      <c r="BY62" s="507"/>
      <c r="BZ62" s="507"/>
      <c r="CA62" s="507"/>
      <c r="CB62" s="507"/>
      <c r="CC62" s="507"/>
      <c r="CD62" s="507"/>
      <c r="CE62" s="507"/>
      <c r="CF62" s="507"/>
      <c r="CG62" s="507"/>
      <c r="CH62" s="507"/>
      <c r="CI62" s="507"/>
      <c r="CJ62" s="507"/>
      <c r="CK62" s="507"/>
      <c r="CL62" s="507"/>
      <c r="CM62" s="507"/>
      <c r="CN62" s="506"/>
      <c r="CO62" s="506"/>
      <c r="CP62" s="506"/>
      <c r="CQ62" s="506"/>
      <c r="CR62" s="506"/>
      <c r="CS62" s="506"/>
      <c r="CT62" s="506"/>
      <c r="CU62" s="506"/>
      <c r="CV62" s="506"/>
      <c r="CW62" s="506"/>
      <c r="CX62" s="506"/>
      <c r="CY62" s="506"/>
      <c r="CZ62" s="506"/>
      <c r="DA62" s="506"/>
      <c r="DB62" s="507"/>
      <c r="DC62" s="507"/>
      <c r="DD62" s="507"/>
      <c r="DE62" s="507"/>
      <c r="DF62" s="507"/>
      <c r="DG62" s="507"/>
      <c r="DH62" s="507"/>
      <c r="DI62" s="507"/>
      <c r="DJ62" s="507"/>
      <c r="DK62" s="507"/>
      <c r="DL62" s="507"/>
      <c r="DM62" s="507"/>
      <c r="DN62" s="507"/>
      <c r="DO62" s="507"/>
      <c r="DP62" s="509"/>
      <c r="DQ62" s="509"/>
      <c r="DR62" s="509"/>
      <c r="DS62" s="509"/>
      <c r="DT62" s="509"/>
      <c r="DU62" s="509"/>
      <c r="DV62" s="509"/>
      <c r="DW62" s="509"/>
      <c r="DX62" s="509"/>
      <c r="DY62" s="509"/>
      <c r="DZ62" s="509"/>
      <c r="EA62" s="509"/>
      <c r="EB62" s="509"/>
      <c r="EC62" s="509"/>
      <c r="ED62" s="509"/>
      <c r="EE62" s="509"/>
      <c r="EF62" s="509"/>
      <c r="EG62" s="509"/>
      <c r="EH62" s="509"/>
      <c r="EI62" s="509"/>
      <c r="EJ62" s="509"/>
      <c r="EK62" s="509"/>
      <c r="EL62" s="509"/>
      <c r="EM62" s="509"/>
      <c r="EN62" s="509"/>
      <c r="EO62" s="509"/>
      <c r="EP62" s="509"/>
      <c r="EQ62" s="509"/>
      <c r="ER62" s="509"/>
      <c r="ES62" s="509"/>
      <c r="ET62" s="509"/>
      <c r="EU62" s="509"/>
      <c r="EV62" s="509"/>
      <c r="EW62" s="509"/>
      <c r="EX62" s="509"/>
      <c r="EY62" s="509"/>
      <c r="EZ62" s="509"/>
      <c r="FA62" s="509"/>
      <c r="FB62" s="509"/>
      <c r="FC62" s="509"/>
      <c r="FD62" s="509"/>
      <c r="FE62" s="509"/>
      <c r="FF62" s="509"/>
      <c r="FG62" s="509"/>
      <c r="FH62" s="509"/>
      <c r="FI62" s="509"/>
      <c r="FJ62" s="509"/>
      <c r="FK62" s="629"/>
    </row>
    <row r="63" spans="1:167" s="23" customFormat="1" ht="24" customHeight="1">
      <c r="A63" s="516" t="s">
        <v>828</v>
      </c>
      <c r="B63" s="517"/>
      <c r="C63" s="517"/>
      <c r="D63" s="517"/>
      <c r="E63" s="517"/>
      <c r="F63" s="517"/>
      <c r="G63" s="517"/>
      <c r="H63" s="517"/>
      <c r="I63" s="517"/>
      <c r="J63" s="517"/>
      <c r="K63" s="517"/>
      <c r="L63" s="517"/>
      <c r="M63" s="517"/>
      <c r="N63" s="517"/>
      <c r="O63" s="517"/>
      <c r="P63" s="517"/>
      <c r="Q63" s="517"/>
      <c r="R63" s="517"/>
      <c r="S63" s="517"/>
      <c r="T63" s="517"/>
      <c r="U63" s="517"/>
      <c r="V63" s="517"/>
      <c r="W63" s="517"/>
      <c r="X63" s="517"/>
      <c r="Y63" s="517"/>
      <c r="Z63" s="517"/>
      <c r="AA63" s="517"/>
      <c r="AB63" s="517"/>
      <c r="AC63" s="517"/>
      <c r="AD63" s="518"/>
      <c r="AE63" s="529" t="s">
        <v>562</v>
      </c>
      <c r="AF63" s="530"/>
      <c r="AG63" s="530"/>
      <c r="AH63" s="530"/>
      <c r="AI63" s="530"/>
      <c r="AJ63" s="530"/>
      <c r="AK63" s="530"/>
      <c r="AL63" s="530"/>
      <c r="AM63" s="530"/>
      <c r="AN63" s="530"/>
      <c r="AO63" s="532" t="s">
        <v>631</v>
      </c>
      <c r="AP63" s="532"/>
      <c r="AQ63" s="532"/>
      <c r="AR63" s="532"/>
      <c r="AS63" s="532"/>
      <c r="AT63" s="532"/>
      <c r="AU63" s="532"/>
      <c r="AV63" s="532"/>
      <c r="AW63" s="532"/>
      <c r="AX63" s="532"/>
      <c r="AY63" s="506"/>
      <c r="AZ63" s="506"/>
      <c r="BA63" s="506"/>
      <c r="BB63" s="506"/>
      <c r="BC63" s="506"/>
      <c r="BD63" s="506"/>
      <c r="BE63" s="506"/>
      <c r="BF63" s="506"/>
      <c r="BG63" s="506"/>
      <c r="BH63" s="506"/>
      <c r="BI63" s="506"/>
      <c r="BJ63" s="506"/>
      <c r="BK63" s="506"/>
      <c r="BL63" s="506"/>
      <c r="BM63" s="506"/>
      <c r="BN63" s="506"/>
      <c r="BO63" s="506"/>
      <c r="BP63" s="506"/>
      <c r="BQ63" s="506"/>
      <c r="BR63" s="506"/>
      <c r="BS63" s="507"/>
      <c r="BT63" s="507"/>
      <c r="BU63" s="507"/>
      <c r="BV63" s="507"/>
      <c r="BW63" s="507"/>
      <c r="BX63" s="507"/>
      <c r="BY63" s="507"/>
      <c r="BZ63" s="507"/>
      <c r="CA63" s="507"/>
      <c r="CB63" s="507"/>
      <c r="CC63" s="507"/>
      <c r="CD63" s="507"/>
      <c r="CE63" s="507"/>
      <c r="CF63" s="507"/>
      <c r="CG63" s="507"/>
      <c r="CH63" s="507"/>
      <c r="CI63" s="507"/>
      <c r="CJ63" s="507"/>
      <c r="CK63" s="507"/>
      <c r="CL63" s="507"/>
      <c r="CM63" s="507"/>
      <c r="CN63" s="506"/>
      <c r="CO63" s="506"/>
      <c r="CP63" s="506"/>
      <c r="CQ63" s="506"/>
      <c r="CR63" s="506"/>
      <c r="CS63" s="506"/>
      <c r="CT63" s="506"/>
      <c r="CU63" s="506"/>
      <c r="CV63" s="506"/>
      <c r="CW63" s="506"/>
      <c r="CX63" s="506"/>
      <c r="CY63" s="506"/>
      <c r="CZ63" s="506"/>
      <c r="DA63" s="506"/>
      <c r="DB63" s="507"/>
      <c r="DC63" s="507"/>
      <c r="DD63" s="507"/>
      <c r="DE63" s="507"/>
      <c r="DF63" s="507"/>
      <c r="DG63" s="507"/>
      <c r="DH63" s="507"/>
      <c r="DI63" s="507"/>
      <c r="DJ63" s="507"/>
      <c r="DK63" s="507"/>
      <c r="DL63" s="507"/>
      <c r="DM63" s="507"/>
      <c r="DN63" s="507"/>
      <c r="DO63" s="507"/>
      <c r="DP63" s="509">
        <v>4170446.28</v>
      </c>
      <c r="DQ63" s="509"/>
      <c r="DR63" s="509"/>
      <c r="DS63" s="509"/>
      <c r="DT63" s="509"/>
      <c r="DU63" s="509"/>
      <c r="DV63" s="509"/>
      <c r="DW63" s="509"/>
      <c r="DX63" s="509"/>
      <c r="DY63" s="509"/>
      <c r="DZ63" s="509"/>
      <c r="EA63" s="509"/>
      <c r="EB63" s="509"/>
      <c r="EC63" s="509"/>
      <c r="ED63" s="509"/>
      <c r="EE63" s="509"/>
      <c r="EF63" s="509"/>
      <c r="EG63" s="509"/>
      <c r="EH63" s="509"/>
      <c r="EI63" s="509"/>
      <c r="EJ63" s="509"/>
      <c r="EK63" s="509"/>
      <c r="EL63" s="509"/>
      <c r="EM63" s="509"/>
      <c r="EN63" s="509"/>
      <c r="EO63" s="509"/>
      <c r="EP63" s="509"/>
      <c r="EQ63" s="509"/>
      <c r="ER63" s="509"/>
      <c r="ES63" s="509"/>
      <c r="ET63" s="509"/>
      <c r="EU63" s="509"/>
      <c r="EV63" s="509"/>
      <c r="EW63" s="509"/>
      <c r="EX63" s="509"/>
      <c r="EY63" s="509"/>
      <c r="EZ63" s="509"/>
      <c r="FA63" s="509"/>
      <c r="FB63" s="509"/>
      <c r="FC63" s="509"/>
      <c r="FD63" s="509"/>
      <c r="FE63" s="509"/>
      <c r="FF63" s="509"/>
      <c r="FG63" s="509"/>
      <c r="FH63" s="509"/>
      <c r="FI63" s="509"/>
      <c r="FJ63" s="509"/>
      <c r="FK63" s="629"/>
    </row>
    <row r="64" spans="1:167" s="23" customFormat="1" ht="25.5" customHeight="1">
      <c r="A64" s="516" t="s">
        <v>828</v>
      </c>
      <c r="B64" s="517"/>
      <c r="C64" s="517"/>
      <c r="D64" s="517"/>
      <c r="E64" s="517"/>
      <c r="F64" s="517"/>
      <c r="G64" s="517"/>
      <c r="H64" s="517"/>
      <c r="I64" s="517"/>
      <c r="J64" s="517"/>
      <c r="K64" s="517"/>
      <c r="L64" s="517"/>
      <c r="M64" s="517"/>
      <c r="N64" s="517"/>
      <c r="O64" s="517"/>
      <c r="P64" s="517"/>
      <c r="Q64" s="517"/>
      <c r="R64" s="517"/>
      <c r="S64" s="517"/>
      <c r="T64" s="517"/>
      <c r="U64" s="517"/>
      <c r="V64" s="517"/>
      <c r="W64" s="517"/>
      <c r="X64" s="517"/>
      <c r="Y64" s="517"/>
      <c r="Z64" s="517"/>
      <c r="AA64" s="517"/>
      <c r="AB64" s="517"/>
      <c r="AC64" s="517"/>
      <c r="AD64" s="518"/>
      <c r="AE64" s="529" t="s">
        <v>562</v>
      </c>
      <c r="AF64" s="530"/>
      <c r="AG64" s="530"/>
      <c r="AH64" s="530"/>
      <c r="AI64" s="530"/>
      <c r="AJ64" s="530"/>
      <c r="AK64" s="530"/>
      <c r="AL64" s="530"/>
      <c r="AM64" s="530"/>
      <c r="AN64" s="530"/>
      <c r="AO64" s="532" t="s">
        <v>178</v>
      </c>
      <c r="AP64" s="532"/>
      <c r="AQ64" s="532"/>
      <c r="AR64" s="532"/>
      <c r="AS64" s="532"/>
      <c r="AT64" s="532"/>
      <c r="AU64" s="532"/>
      <c r="AV64" s="532"/>
      <c r="AW64" s="532"/>
      <c r="AX64" s="532"/>
      <c r="AY64" s="506"/>
      <c r="AZ64" s="506"/>
      <c r="BA64" s="506"/>
      <c r="BB64" s="506"/>
      <c r="BC64" s="506"/>
      <c r="BD64" s="506"/>
      <c r="BE64" s="506"/>
      <c r="BF64" s="506"/>
      <c r="BG64" s="506"/>
      <c r="BH64" s="506"/>
      <c r="BI64" s="506"/>
      <c r="BJ64" s="506"/>
      <c r="BK64" s="506"/>
      <c r="BL64" s="506"/>
      <c r="BM64" s="506"/>
      <c r="BN64" s="506"/>
      <c r="BO64" s="506"/>
      <c r="BP64" s="506"/>
      <c r="BQ64" s="506"/>
      <c r="BR64" s="506"/>
      <c r="BS64" s="507"/>
      <c r="BT64" s="507"/>
      <c r="BU64" s="507"/>
      <c r="BV64" s="507"/>
      <c r="BW64" s="507"/>
      <c r="BX64" s="507"/>
      <c r="BY64" s="507"/>
      <c r="BZ64" s="507"/>
      <c r="CA64" s="507"/>
      <c r="CB64" s="507"/>
      <c r="CC64" s="507"/>
      <c r="CD64" s="507"/>
      <c r="CE64" s="507"/>
      <c r="CF64" s="507"/>
      <c r="CG64" s="507"/>
      <c r="CH64" s="507"/>
      <c r="CI64" s="507"/>
      <c r="CJ64" s="507"/>
      <c r="CK64" s="507"/>
      <c r="CL64" s="507"/>
      <c r="CM64" s="507"/>
      <c r="CN64" s="506"/>
      <c r="CO64" s="506"/>
      <c r="CP64" s="506"/>
      <c r="CQ64" s="506"/>
      <c r="CR64" s="506"/>
      <c r="CS64" s="506"/>
      <c r="CT64" s="506"/>
      <c r="CU64" s="506"/>
      <c r="CV64" s="506"/>
      <c r="CW64" s="506"/>
      <c r="CX64" s="506"/>
      <c r="CY64" s="506"/>
      <c r="CZ64" s="506"/>
      <c r="DA64" s="506"/>
      <c r="DB64" s="507"/>
      <c r="DC64" s="507"/>
      <c r="DD64" s="507"/>
      <c r="DE64" s="507"/>
      <c r="DF64" s="507"/>
      <c r="DG64" s="507"/>
      <c r="DH64" s="507"/>
      <c r="DI64" s="507"/>
      <c r="DJ64" s="507"/>
      <c r="DK64" s="507"/>
      <c r="DL64" s="507"/>
      <c r="DM64" s="507"/>
      <c r="DN64" s="507"/>
      <c r="DO64" s="507"/>
      <c r="DP64" s="509"/>
      <c r="DQ64" s="509"/>
      <c r="DR64" s="509"/>
      <c r="DS64" s="509"/>
      <c r="DT64" s="509"/>
      <c r="DU64" s="509"/>
      <c r="DV64" s="509"/>
      <c r="DW64" s="509"/>
      <c r="DX64" s="509"/>
      <c r="DY64" s="509"/>
      <c r="DZ64" s="509"/>
      <c r="EA64" s="509"/>
      <c r="EB64" s="509"/>
      <c r="EC64" s="509"/>
      <c r="ED64" s="509"/>
      <c r="EE64" s="509"/>
      <c r="EF64" s="509"/>
      <c r="EG64" s="509"/>
      <c r="EH64" s="509"/>
      <c r="EI64" s="509"/>
      <c r="EJ64" s="509"/>
      <c r="EK64" s="509"/>
      <c r="EL64" s="509"/>
      <c r="EM64" s="509"/>
      <c r="EN64" s="509">
        <v>4170446.28</v>
      </c>
      <c r="EO64" s="509"/>
      <c r="EP64" s="509"/>
      <c r="EQ64" s="509"/>
      <c r="ER64" s="509"/>
      <c r="ES64" s="509"/>
      <c r="ET64" s="509"/>
      <c r="EU64" s="509"/>
      <c r="EV64" s="509"/>
      <c r="EW64" s="509"/>
      <c r="EX64" s="509"/>
      <c r="EY64" s="509"/>
      <c r="EZ64" s="509"/>
      <c r="FA64" s="509"/>
      <c r="FB64" s="509"/>
      <c r="FC64" s="509"/>
      <c r="FD64" s="509"/>
      <c r="FE64" s="509"/>
      <c r="FF64" s="509"/>
      <c r="FG64" s="509"/>
      <c r="FH64" s="509"/>
      <c r="FI64" s="509"/>
      <c r="FJ64" s="509"/>
      <c r="FK64" s="629"/>
    </row>
    <row r="65" spans="1:167" s="23" customFormat="1" ht="22.5" customHeight="1">
      <c r="A65" s="516" t="s">
        <v>828</v>
      </c>
      <c r="B65" s="517"/>
      <c r="C65" s="517"/>
      <c r="D65" s="517"/>
      <c r="E65" s="517"/>
      <c r="F65" s="517"/>
      <c r="G65" s="517"/>
      <c r="H65" s="517"/>
      <c r="I65" s="517"/>
      <c r="J65" s="517"/>
      <c r="K65" s="517"/>
      <c r="L65" s="517"/>
      <c r="M65" s="517"/>
      <c r="N65" s="517"/>
      <c r="O65" s="517"/>
      <c r="P65" s="517"/>
      <c r="Q65" s="517"/>
      <c r="R65" s="517"/>
      <c r="S65" s="517"/>
      <c r="T65" s="517"/>
      <c r="U65" s="517"/>
      <c r="V65" s="517"/>
      <c r="W65" s="517"/>
      <c r="X65" s="517"/>
      <c r="Y65" s="517"/>
      <c r="Z65" s="517"/>
      <c r="AA65" s="517"/>
      <c r="AB65" s="517"/>
      <c r="AC65" s="517"/>
      <c r="AD65" s="518"/>
      <c r="AE65" s="529" t="s">
        <v>563</v>
      </c>
      <c r="AF65" s="530"/>
      <c r="AG65" s="530"/>
      <c r="AH65" s="530"/>
      <c r="AI65" s="530"/>
      <c r="AJ65" s="530"/>
      <c r="AK65" s="530"/>
      <c r="AL65" s="530"/>
      <c r="AM65" s="530"/>
      <c r="AN65" s="530"/>
      <c r="AO65" s="532" t="s">
        <v>631</v>
      </c>
      <c r="AP65" s="532"/>
      <c r="AQ65" s="532"/>
      <c r="AR65" s="532"/>
      <c r="AS65" s="532"/>
      <c r="AT65" s="532"/>
      <c r="AU65" s="532"/>
      <c r="AV65" s="532"/>
      <c r="AW65" s="532"/>
      <c r="AX65" s="532"/>
      <c r="AY65" s="506"/>
      <c r="AZ65" s="506"/>
      <c r="BA65" s="506"/>
      <c r="BB65" s="506"/>
      <c r="BC65" s="506"/>
      <c r="BD65" s="506"/>
      <c r="BE65" s="506"/>
      <c r="BF65" s="506"/>
      <c r="BG65" s="506"/>
      <c r="BH65" s="506"/>
      <c r="BI65" s="506"/>
      <c r="BJ65" s="506"/>
      <c r="BK65" s="506"/>
      <c r="BL65" s="506"/>
      <c r="BM65" s="506"/>
      <c r="BN65" s="506"/>
      <c r="BO65" s="506"/>
      <c r="BP65" s="506"/>
      <c r="BQ65" s="506"/>
      <c r="BR65" s="506"/>
      <c r="BS65" s="507"/>
      <c r="BT65" s="507"/>
      <c r="BU65" s="507"/>
      <c r="BV65" s="507"/>
      <c r="BW65" s="507"/>
      <c r="BX65" s="507"/>
      <c r="BY65" s="507"/>
      <c r="BZ65" s="507"/>
      <c r="CA65" s="507"/>
      <c r="CB65" s="507"/>
      <c r="CC65" s="507"/>
      <c r="CD65" s="507"/>
      <c r="CE65" s="507"/>
      <c r="CF65" s="507"/>
      <c r="CG65" s="507"/>
      <c r="CH65" s="507"/>
      <c r="CI65" s="507"/>
      <c r="CJ65" s="507"/>
      <c r="CK65" s="507"/>
      <c r="CL65" s="507"/>
      <c r="CM65" s="507"/>
      <c r="CN65" s="506"/>
      <c r="CO65" s="506"/>
      <c r="CP65" s="506"/>
      <c r="CQ65" s="506"/>
      <c r="CR65" s="506"/>
      <c r="CS65" s="506"/>
      <c r="CT65" s="506"/>
      <c r="CU65" s="506"/>
      <c r="CV65" s="506"/>
      <c r="CW65" s="506"/>
      <c r="CX65" s="506"/>
      <c r="CY65" s="506"/>
      <c r="CZ65" s="506"/>
      <c r="DA65" s="506"/>
      <c r="DB65" s="507"/>
      <c r="DC65" s="507"/>
      <c r="DD65" s="507"/>
      <c r="DE65" s="507"/>
      <c r="DF65" s="507"/>
      <c r="DG65" s="507"/>
      <c r="DH65" s="507"/>
      <c r="DI65" s="507"/>
      <c r="DJ65" s="507"/>
      <c r="DK65" s="507"/>
      <c r="DL65" s="507"/>
      <c r="DM65" s="507"/>
      <c r="DN65" s="507"/>
      <c r="DO65" s="507"/>
      <c r="DP65" s="509">
        <v>1390148.76</v>
      </c>
      <c r="DQ65" s="509"/>
      <c r="DR65" s="509"/>
      <c r="DS65" s="509"/>
      <c r="DT65" s="509"/>
      <c r="DU65" s="509"/>
      <c r="DV65" s="509"/>
      <c r="DW65" s="509"/>
      <c r="DX65" s="509"/>
      <c r="DY65" s="509"/>
      <c r="DZ65" s="509"/>
      <c r="EA65" s="509"/>
      <c r="EB65" s="509"/>
      <c r="EC65" s="509"/>
      <c r="ED65" s="509"/>
      <c r="EE65" s="509"/>
      <c r="EF65" s="509"/>
      <c r="EG65" s="509"/>
      <c r="EH65" s="509"/>
      <c r="EI65" s="509"/>
      <c r="EJ65" s="509"/>
      <c r="EK65" s="509"/>
      <c r="EL65" s="509"/>
      <c r="EM65" s="509"/>
      <c r="EN65" s="509"/>
      <c r="EO65" s="509"/>
      <c r="EP65" s="509"/>
      <c r="EQ65" s="509"/>
      <c r="ER65" s="509"/>
      <c r="ES65" s="509"/>
      <c r="ET65" s="509"/>
      <c r="EU65" s="509"/>
      <c r="EV65" s="509"/>
      <c r="EW65" s="509"/>
      <c r="EX65" s="509"/>
      <c r="EY65" s="509"/>
      <c r="EZ65" s="509"/>
      <c r="FA65" s="509"/>
      <c r="FB65" s="509"/>
      <c r="FC65" s="509"/>
      <c r="FD65" s="509"/>
      <c r="FE65" s="509"/>
      <c r="FF65" s="509"/>
      <c r="FG65" s="509"/>
      <c r="FH65" s="509"/>
      <c r="FI65" s="509"/>
      <c r="FJ65" s="509"/>
      <c r="FK65" s="629"/>
    </row>
    <row r="66" spans="1:167" s="23" customFormat="1" ht="26.25" customHeight="1">
      <c r="A66" s="516" t="s">
        <v>828</v>
      </c>
      <c r="B66" s="517"/>
      <c r="C66" s="517"/>
      <c r="D66" s="517"/>
      <c r="E66" s="517"/>
      <c r="F66" s="517"/>
      <c r="G66" s="517"/>
      <c r="H66" s="517"/>
      <c r="I66" s="517"/>
      <c r="J66" s="517"/>
      <c r="K66" s="517"/>
      <c r="L66" s="517"/>
      <c r="M66" s="517"/>
      <c r="N66" s="517"/>
      <c r="O66" s="517"/>
      <c r="P66" s="517"/>
      <c r="Q66" s="517"/>
      <c r="R66" s="517"/>
      <c r="S66" s="517"/>
      <c r="T66" s="517"/>
      <c r="U66" s="517"/>
      <c r="V66" s="517"/>
      <c r="W66" s="517"/>
      <c r="X66" s="517"/>
      <c r="Y66" s="517"/>
      <c r="Z66" s="517"/>
      <c r="AA66" s="517"/>
      <c r="AB66" s="517"/>
      <c r="AC66" s="517"/>
      <c r="AD66" s="518"/>
      <c r="AE66" s="529" t="s">
        <v>563</v>
      </c>
      <c r="AF66" s="530"/>
      <c r="AG66" s="530"/>
      <c r="AH66" s="530"/>
      <c r="AI66" s="530"/>
      <c r="AJ66" s="530"/>
      <c r="AK66" s="530"/>
      <c r="AL66" s="530"/>
      <c r="AM66" s="530"/>
      <c r="AN66" s="530"/>
      <c r="AO66" s="532" t="s">
        <v>178</v>
      </c>
      <c r="AP66" s="532"/>
      <c r="AQ66" s="532"/>
      <c r="AR66" s="532"/>
      <c r="AS66" s="532"/>
      <c r="AT66" s="532"/>
      <c r="AU66" s="532"/>
      <c r="AV66" s="532"/>
      <c r="AW66" s="532"/>
      <c r="AX66" s="532"/>
      <c r="AY66" s="506"/>
      <c r="AZ66" s="506"/>
      <c r="BA66" s="506"/>
      <c r="BB66" s="506"/>
      <c r="BC66" s="506"/>
      <c r="BD66" s="506"/>
      <c r="BE66" s="506"/>
      <c r="BF66" s="506"/>
      <c r="BG66" s="506"/>
      <c r="BH66" s="506"/>
      <c r="BI66" s="506"/>
      <c r="BJ66" s="506"/>
      <c r="BK66" s="506"/>
      <c r="BL66" s="506"/>
      <c r="BM66" s="506"/>
      <c r="BN66" s="506"/>
      <c r="BO66" s="506"/>
      <c r="BP66" s="506"/>
      <c r="BQ66" s="506"/>
      <c r="BR66" s="506"/>
      <c r="BS66" s="507"/>
      <c r="BT66" s="507"/>
      <c r="BU66" s="507"/>
      <c r="BV66" s="507"/>
      <c r="BW66" s="507"/>
      <c r="BX66" s="507"/>
      <c r="BY66" s="507"/>
      <c r="BZ66" s="507"/>
      <c r="CA66" s="507"/>
      <c r="CB66" s="507"/>
      <c r="CC66" s="507"/>
      <c r="CD66" s="507"/>
      <c r="CE66" s="507"/>
      <c r="CF66" s="507"/>
      <c r="CG66" s="507"/>
      <c r="CH66" s="507"/>
      <c r="CI66" s="507"/>
      <c r="CJ66" s="507"/>
      <c r="CK66" s="507"/>
      <c r="CL66" s="507"/>
      <c r="CM66" s="507"/>
      <c r="CN66" s="506"/>
      <c r="CO66" s="506"/>
      <c r="CP66" s="506"/>
      <c r="CQ66" s="506"/>
      <c r="CR66" s="506"/>
      <c r="CS66" s="506"/>
      <c r="CT66" s="506"/>
      <c r="CU66" s="506"/>
      <c r="CV66" s="506"/>
      <c r="CW66" s="506"/>
      <c r="CX66" s="506"/>
      <c r="CY66" s="506"/>
      <c r="CZ66" s="506"/>
      <c r="DA66" s="506"/>
      <c r="DB66" s="507"/>
      <c r="DC66" s="507"/>
      <c r="DD66" s="507"/>
      <c r="DE66" s="507"/>
      <c r="DF66" s="507"/>
      <c r="DG66" s="507"/>
      <c r="DH66" s="507"/>
      <c r="DI66" s="507"/>
      <c r="DJ66" s="507"/>
      <c r="DK66" s="507"/>
      <c r="DL66" s="507"/>
      <c r="DM66" s="507"/>
      <c r="DN66" s="507"/>
      <c r="DO66" s="507"/>
      <c r="DP66" s="509"/>
      <c r="DQ66" s="509"/>
      <c r="DR66" s="509"/>
      <c r="DS66" s="509"/>
      <c r="DT66" s="509"/>
      <c r="DU66" s="509"/>
      <c r="DV66" s="509"/>
      <c r="DW66" s="509"/>
      <c r="DX66" s="509"/>
      <c r="DY66" s="509"/>
      <c r="DZ66" s="509"/>
      <c r="EA66" s="509"/>
      <c r="EB66" s="509"/>
      <c r="EC66" s="509"/>
      <c r="ED66" s="509"/>
      <c r="EE66" s="509"/>
      <c r="EF66" s="509"/>
      <c r="EG66" s="509"/>
      <c r="EH66" s="509"/>
      <c r="EI66" s="509"/>
      <c r="EJ66" s="509"/>
      <c r="EK66" s="509"/>
      <c r="EL66" s="509"/>
      <c r="EM66" s="509"/>
      <c r="EN66" s="509">
        <v>1390148.76</v>
      </c>
      <c r="EO66" s="509"/>
      <c r="EP66" s="509"/>
      <c r="EQ66" s="509"/>
      <c r="ER66" s="509"/>
      <c r="ES66" s="509"/>
      <c r="ET66" s="509"/>
      <c r="EU66" s="509"/>
      <c r="EV66" s="509"/>
      <c r="EW66" s="509"/>
      <c r="EX66" s="509"/>
      <c r="EY66" s="509"/>
      <c r="EZ66" s="509"/>
      <c r="FA66" s="509"/>
      <c r="FB66" s="509"/>
      <c r="FC66" s="509"/>
      <c r="FD66" s="509"/>
      <c r="FE66" s="509"/>
      <c r="FF66" s="509"/>
      <c r="FG66" s="509"/>
      <c r="FH66" s="509"/>
      <c r="FI66" s="509"/>
      <c r="FJ66" s="509"/>
      <c r="FK66" s="629"/>
    </row>
    <row r="67" spans="1:167" s="23" customFormat="1" ht="24.75" customHeight="1">
      <c r="A67" s="516" t="s">
        <v>828</v>
      </c>
      <c r="B67" s="517"/>
      <c r="C67" s="517"/>
      <c r="D67" s="517"/>
      <c r="E67" s="517"/>
      <c r="F67" s="517"/>
      <c r="G67" s="517"/>
      <c r="H67" s="517"/>
      <c r="I67" s="517"/>
      <c r="J67" s="517"/>
      <c r="K67" s="517"/>
      <c r="L67" s="517"/>
      <c r="M67" s="517"/>
      <c r="N67" s="517"/>
      <c r="O67" s="517"/>
      <c r="P67" s="517"/>
      <c r="Q67" s="517"/>
      <c r="R67" s="517"/>
      <c r="S67" s="517"/>
      <c r="T67" s="517"/>
      <c r="U67" s="517"/>
      <c r="V67" s="517"/>
      <c r="W67" s="517"/>
      <c r="X67" s="517"/>
      <c r="Y67" s="517"/>
      <c r="Z67" s="517"/>
      <c r="AA67" s="517"/>
      <c r="AB67" s="517"/>
      <c r="AC67" s="517"/>
      <c r="AD67" s="518"/>
      <c r="AE67" s="529" t="s">
        <v>564</v>
      </c>
      <c r="AF67" s="530"/>
      <c r="AG67" s="530"/>
      <c r="AH67" s="530"/>
      <c r="AI67" s="530"/>
      <c r="AJ67" s="530"/>
      <c r="AK67" s="530"/>
      <c r="AL67" s="530"/>
      <c r="AM67" s="530"/>
      <c r="AN67" s="530"/>
      <c r="AO67" s="532" t="s">
        <v>631</v>
      </c>
      <c r="AP67" s="532"/>
      <c r="AQ67" s="532"/>
      <c r="AR67" s="532"/>
      <c r="AS67" s="532"/>
      <c r="AT67" s="532"/>
      <c r="AU67" s="532"/>
      <c r="AV67" s="532"/>
      <c r="AW67" s="532"/>
      <c r="AX67" s="532"/>
      <c r="AY67" s="506"/>
      <c r="AZ67" s="506"/>
      <c r="BA67" s="506"/>
      <c r="BB67" s="506"/>
      <c r="BC67" s="506"/>
      <c r="BD67" s="506"/>
      <c r="BE67" s="506"/>
      <c r="BF67" s="506"/>
      <c r="BG67" s="506"/>
      <c r="BH67" s="506"/>
      <c r="BI67" s="506"/>
      <c r="BJ67" s="506"/>
      <c r="BK67" s="506"/>
      <c r="BL67" s="506"/>
      <c r="BM67" s="506"/>
      <c r="BN67" s="506"/>
      <c r="BO67" s="506"/>
      <c r="BP67" s="506"/>
      <c r="BQ67" s="506"/>
      <c r="BR67" s="506"/>
      <c r="BS67" s="507"/>
      <c r="BT67" s="507"/>
      <c r="BU67" s="507"/>
      <c r="BV67" s="507"/>
      <c r="BW67" s="507"/>
      <c r="BX67" s="507"/>
      <c r="BY67" s="507"/>
      <c r="BZ67" s="507"/>
      <c r="CA67" s="507"/>
      <c r="CB67" s="507"/>
      <c r="CC67" s="507"/>
      <c r="CD67" s="507"/>
      <c r="CE67" s="507"/>
      <c r="CF67" s="507"/>
      <c r="CG67" s="507"/>
      <c r="CH67" s="507"/>
      <c r="CI67" s="507"/>
      <c r="CJ67" s="507"/>
      <c r="CK67" s="507"/>
      <c r="CL67" s="507"/>
      <c r="CM67" s="507"/>
      <c r="CN67" s="506"/>
      <c r="CO67" s="506"/>
      <c r="CP67" s="506"/>
      <c r="CQ67" s="506"/>
      <c r="CR67" s="506"/>
      <c r="CS67" s="506"/>
      <c r="CT67" s="506"/>
      <c r="CU67" s="506"/>
      <c r="CV67" s="506"/>
      <c r="CW67" s="506"/>
      <c r="CX67" s="506"/>
      <c r="CY67" s="506"/>
      <c r="CZ67" s="506"/>
      <c r="DA67" s="506"/>
      <c r="DB67" s="507"/>
      <c r="DC67" s="507"/>
      <c r="DD67" s="507"/>
      <c r="DE67" s="507"/>
      <c r="DF67" s="507"/>
      <c r="DG67" s="507"/>
      <c r="DH67" s="507"/>
      <c r="DI67" s="507"/>
      <c r="DJ67" s="507"/>
      <c r="DK67" s="507"/>
      <c r="DL67" s="507"/>
      <c r="DM67" s="507"/>
      <c r="DN67" s="507"/>
      <c r="DO67" s="507"/>
      <c r="DP67" s="509">
        <v>758262.96</v>
      </c>
      <c r="DQ67" s="509"/>
      <c r="DR67" s="509"/>
      <c r="DS67" s="509"/>
      <c r="DT67" s="509"/>
      <c r="DU67" s="509"/>
      <c r="DV67" s="509"/>
      <c r="DW67" s="509"/>
      <c r="DX67" s="509"/>
      <c r="DY67" s="509"/>
      <c r="DZ67" s="509"/>
      <c r="EA67" s="509"/>
      <c r="EB67" s="509"/>
      <c r="EC67" s="509"/>
      <c r="ED67" s="509"/>
      <c r="EE67" s="509"/>
      <c r="EF67" s="509"/>
      <c r="EG67" s="509"/>
      <c r="EH67" s="509"/>
      <c r="EI67" s="509"/>
      <c r="EJ67" s="509"/>
      <c r="EK67" s="509"/>
      <c r="EL67" s="509"/>
      <c r="EM67" s="509"/>
      <c r="EN67" s="509"/>
      <c r="EO67" s="509"/>
      <c r="EP67" s="509"/>
      <c r="EQ67" s="509"/>
      <c r="ER67" s="509"/>
      <c r="ES67" s="509"/>
      <c r="ET67" s="509"/>
      <c r="EU67" s="509"/>
      <c r="EV67" s="509"/>
      <c r="EW67" s="509"/>
      <c r="EX67" s="509"/>
      <c r="EY67" s="509"/>
      <c r="EZ67" s="509"/>
      <c r="FA67" s="509"/>
      <c r="FB67" s="509"/>
      <c r="FC67" s="509"/>
      <c r="FD67" s="509"/>
      <c r="FE67" s="509"/>
      <c r="FF67" s="509"/>
      <c r="FG67" s="509"/>
      <c r="FH67" s="509"/>
      <c r="FI67" s="509"/>
      <c r="FJ67" s="509"/>
      <c r="FK67" s="629"/>
    </row>
    <row r="68" spans="1:167" s="23" customFormat="1" ht="24" customHeight="1">
      <c r="A68" s="516" t="s">
        <v>828</v>
      </c>
      <c r="B68" s="517"/>
      <c r="C68" s="517"/>
      <c r="D68" s="517"/>
      <c r="E68" s="517"/>
      <c r="F68" s="517"/>
      <c r="G68" s="517"/>
      <c r="H68" s="517"/>
      <c r="I68" s="517"/>
      <c r="J68" s="517"/>
      <c r="K68" s="517"/>
      <c r="L68" s="517"/>
      <c r="M68" s="517"/>
      <c r="N68" s="517"/>
      <c r="O68" s="517"/>
      <c r="P68" s="517"/>
      <c r="Q68" s="517"/>
      <c r="R68" s="517"/>
      <c r="S68" s="517"/>
      <c r="T68" s="517"/>
      <c r="U68" s="517"/>
      <c r="V68" s="517"/>
      <c r="W68" s="517"/>
      <c r="X68" s="517"/>
      <c r="Y68" s="517"/>
      <c r="Z68" s="517"/>
      <c r="AA68" s="517"/>
      <c r="AB68" s="517"/>
      <c r="AC68" s="517"/>
      <c r="AD68" s="518"/>
      <c r="AE68" s="529" t="s">
        <v>564</v>
      </c>
      <c r="AF68" s="530"/>
      <c r="AG68" s="530"/>
      <c r="AH68" s="530"/>
      <c r="AI68" s="530"/>
      <c r="AJ68" s="530"/>
      <c r="AK68" s="530"/>
      <c r="AL68" s="530"/>
      <c r="AM68" s="530"/>
      <c r="AN68" s="530"/>
      <c r="AO68" s="532" t="s">
        <v>178</v>
      </c>
      <c r="AP68" s="532"/>
      <c r="AQ68" s="532"/>
      <c r="AR68" s="532"/>
      <c r="AS68" s="532"/>
      <c r="AT68" s="532"/>
      <c r="AU68" s="532"/>
      <c r="AV68" s="532"/>
      <c r="AW68" s="532"/>
      <c r="AX68" s="532"/>
      <c r="AY68" s="506"/>
      <c r="AZ68" s="506"/>
      <c r="BA68" s="506"/>
      <c r="BB68" s="506"/>
      <c r="BC68" s="506"/>
      <c r="BD68" s="506"/>
      <c r="BE68" s="506"/>
      <c r="BF68" s="506"/>
      <c r="BG68" s="506"/>
      <c r="BH68" s="506"/>
      <c r="BI68" s="506"/>
      <c r="BJ68" s="506"/>
      <c r="BK68" s="506"/>
      <c r="BL68" s="506"/>
      <c r="BM68" s="506"/>
      <c r="BN68" s="506"/>
      <c r="BO68" s="506"/>
      <c r="BP68" s="506"/>
      <c r="BQ68" s="506"/>
      <c r="BR68" s="506"/>
      <c r="BS68" s="507"/>
      <c r="BT68" s="507"/>
      <c r="BU68" s="507"/>
      <c r="BV68" s="507"/>
      <c r="BW68" s="507"/>
      <c r="BX68" s="507"/>
      <c r="BY68" s="507"/>
      <c r="BZ68" s="507"/>
      <c r="CA68" s="507"/>
      <c r="CB68" s="507"/>
      <c r="CC68" s="507"/>
      <c r="CD68" s="507"/>
      <c r="CE68" s="507"/>
      <c r="CF68" s="507"/>
      <c r="CG68" s="507"/>
      <c r="CH68" s="507"/>
      <c r="CI68" s="507"/>
      <c r="CJ68" s="507"/>
      <c r="CK68" s="507"/>
      <c r="CL68" s="507"/>
      <c r="CM68" s="507"/>
      <c r="CN68" s="506"/>
      <c r="CO68" s="506"/>
      <c r="CP68" s="506"/>
      <c r="CQ68" s="506"/>
      <c r="CR68" s="506"/>
      <c r="CS68" s="506"/>
      <c r="CT68" s="506"/>
      <c r="CU68" s="506"/>
      <c r="CV68" s="506"/>
      <c r="CW68" s="506"/>
      <c r="CX68" s="506"/>
      <c r="CY68" s="506"/>
      <c r="CZ68" s="506"/>
      <c r="DA68" s="506"/>
      <c r="DB68" s="507"/>
      <c r="DC68" s="507"/>
      <c r="DD68" s="507"/>
      <c r="DE68" s="507"/>
      <c r="DF68" s="507"/>
      <c r="DG68" s="507"/>
      <c r="DH68" s="507"/>
      <c r="DI68" s="507"/>
      <c r="DJ68" s="507"/>
      <c r="DK68" s="507"/>
      <c r="DL68" s="507"/>
      <c r="DM68" s="507"/>
      <c r="DN68" s="507"/>
      <c r="DO68" s="507"/>
      <c r="DP68" s="509"/>
      <c r="DQ68" s="509"/>
      <c r="DR68" s="509"/>
      <c r="DS68" s="509"/>
      <c r="DT68" s="509"/>
      <c r="DU68" s="509"/>
      <c r="DV68" s="509"/>
      <c r="DW68" s="509"/>
      <c r="DX68" s="509"/>
      <c r="DY68" s="509"/>
      <c r="DZ68" s="509"/>
      <c r="EA68" s="509"/>
      <c r="EB68" s="509"/>
      <c r="EC68" s="509"/>
      <c r="ED68" s="509"/>
      <c r="EE68" s="509"/>
      <c r="EF68" s="509"/>
      <c r="EG68" s="509"/>
      <c r="EH68" s="509"/>
      <c r="EI68" s="509"/>
      <c r="EJ68" s="509"/>
      <c r="EK68" s="509"/>
      <c r="EL68" s="509"/>
      <c r="EM68" s="509"/>
      <c r="EN68" s="509">
        <v>758262.96</v>
      </c>
      <c r="EO68" s="509"/>
      <c r="EP68" s="509"/>
      <c r="EQ68" s="509"/>
      <c r="ER68" s="509"/>
      <c r="ES68" s="509"/>
      <c r="ET68" s="509"/>
      <c r="EU68" s="509"/>
      <c r="EV68" s="509"/>
      <c r="EW68" s="509"/>
      <c r="EX68" s="509"/>
      <c r="EY68" s="509"/>
      <c r="EZ68" s="509"/>
      <c r="FA68" s="509"/>
      <c r="FB68" s="509"/>
      <c r="FC68" s="509"/>
      <c r="FD68" s="509"/>
      <c r="FE68" s="509"/>
      <c r="FF68" s="509"/>
      <c r="FG68" s="509"/>
      <c r="FH68" s="509"/>
      <c r="FI68" s="509"/>
      <c r="FJ68" s="509"/>
      <c r="FK68" s="629"/>
    </row>
    <row r="69" spans="1:167" s="23" customFormat="1" ht="26.25" customHeight="1">
      <c r="A69" s="516" t="s">
        <v>281</v>
      </c>
      <c r="B69" s="517"/>
      <c r="C69" s="517"/>
      <c r="D69" s="517"/>
      <c r="E69" s="517"/>
      <c r="F69" s="517"/>
      <c r="G69" s="517"/>
      <c r="H69" s="517"/>
      <c r="I69" s="517"/>
      <c r="J69" s="517"/>
      <c r="K69" s="517"/>
      <c r="L69" s="517"/>
      <c r="M69" s="517"/>
      <c r="N69" s="517"/>
      <c r="O69" s="517"/>
      <c r="P69" s="517"/>
      <c r="Q69" s="517"/>
      <c r="R69" s="517"/>
      <c r="S69" s="517"/>
      <c r="T69" s="517"/>
      <c r="U69" s="517"/>
      <c r="V69" s="517"/>
      <c r="W69" s="517"/>
      <c r="X69" s="517"/>
      <c r="Y69" s="517"/>
      <c r="Z69" s="517"/>
      <c r="AA69" s="517"/>
      <c r="AB69" s="517"/>
      <c r="AC69" s="517"/>
      <c r="AD69" s="518"/>
      <c r="AE69" s="529" t="s">
        <v>275</v>
      </c>
      <c r="AF69" s="530"/>
      <c r="AG69" s="530"/>
      <c r="AH69" s="530"/>
      <c r="AI69" s="530"/>
      <c r="AJ69" s="530"/>
      <c r="AK69" s="530"/>
      <c r="AL69" s="530"/>
      <c r="AM69" s="530"/>
      <c r="AN69" s="530"/>
      <c r="AO69" s="532" t="s">
        <v>631</v>
      </c>
      <c r="AP69" s="532"/>
      <c r="AQ69" s="532"/>
      <c r="AR69" s="532"/>
      <c r="AS69" s="532"/>
      <c r="AT69" s="532"/>
      <c r="AU69" s="532"/>
      <c r="AV69" s="532"/>
      <c r="AW69" s="532"/>
      <c r="AX69" s="532"/>
      <c r="AY69" s="506"/>
      <c r="AZ69" s="506"/>
      <c r="BA69" s="506"/>
      <c r="BB69" s="506"/>
      <c r="BC69" s="506"/>
      <c r="BD69" s="506"/>
      <c r="BE69" s="506"/>
      <c r="BF69" s="506"/>
      <c r="BG69" s="506"/>
      <c r="BH69" s="506"/>
      <c r="BI69" s="506"/>
      <c r="BJ69" s="506"/>
      <c r="BK69" s="506"/>
      <c r="BL69" s="506"/>
      <c r="BM69" s="506"/>
      <c r="BN69" s="506"/>
      <c r="BO69" s="506"/>
      <c r="BP69" s="506"/>
      <c r="BQ69" s="506"/>
      <c r="BR69" s="506"/>
      <c r="BS69" s="507"/>
      <c r="BT69" s="507"/>
      <c r="BU69" s="507"/>
      <c r="BV69" s="507"/>
      <c r="BW69" s="507"/>
      <c r="BX69" s="507"/>
      <c r="BY69" s="507"/>
      <c r="BZ69" s="507"/>
      <c r="CA69" s="507"/>
      <c r="CB69" s="507"/>
      <c r="CC69" s="507"/>
      <c r="CD69" s="507"/>
      <c r="CE69" s="507"/>
      <c r="CF69" s="507"/>
      <c r="CG69" s="507"/>
      <c r="CH69" s="507"/>
      <c r="CI69" s="507"/>
      <c r="CJ69" s="507"/>
      <c r="CK69" s="507"/>
      <c r="CL69" s="507"/>
      <c r="CM69" s="507"/>
      <c r="CN69" s="506"/>
      <c r="CO69" s="506"/>
      <c r="CP69" s="506"/>
      <c r="CQ69" s="506"/>
      <c r="CR69" s="506"/>
      <c r="CS69" s="506"/>
      <c r="CT69" s="506"/>
      <c r="CU69" s="506"/>
      <c r="CV69" s="506"/>
      <c r="CW69" s="506"/>
      <c r="CX69" s="506"/>
      <c r="CY69" s="506"/>
      <c r="CZ69" s="506"/>
      <c r="DA69" s="506"/>
      <c r="DB69" s="507"/>
      <c r="DC69" s="507"/>
      <c r="DD69" s="507"/>
      <c r="DE69" s="507"/>
      <c r="DF69" s="507"/>
      <c r="DG69" s="507"/>
      <c r="DH69" s="507"/>
      <c r="DI69" s="507"/>
      <c r="DJ69" s="507"/>
      <c r="DK69" s="507"/>
      <c r="DL69" s="507"/>
      <c r="DM69" s="507"/>
      <c r="DN69" s="507"/>
      <c r="DO69" s="507"/>
      <c r="DP69" s="509">
        <v>4687200</v>
      </c>
      <c r="DQ69" s="509"/>
      <c r="DR69" s="509"/>
      <c r="DS69" s="509"/>
      <c r="DT69" s="509"/>
      <c r="DU69" s="509"/>
      <c r="DV69" s="509"/>
      <c r="DW69" s="509"/>
      <c r="DX69" s="509"/>
      <c r="DY69" s="509"/>
      <c r="DZ69" s="509"/>
      <c r="EA69" s="509"/>
      <c r="EB69" s="509"/>
      <c r="EC69" s="509"/>
      <c r="ED69" s="509"/>
      <c r="EE69" s="509"/>
      <c r="EF69" s="509"/>
      <c r="EG69" s="509"/>
      <c r="EH69" s="509"/>
      <c r="EI69" s="509"/>
      <c r="EJ69" s="509"/>
      <c r="EK69" s="509"/>
      <c r="EL69" s="509"/>
      <c r="EM69" s="509"/>
      <c r="EN69" s="509"/>
      <c r="EO69" s="509"/>
      <c r="EP69" s="509"/>
      <c r="EQ69" s="509"/>
      <c r="ER69" s="509"/>
      <c r="ES69" s="509"/>
      <c r="ET69" s="509"/>
      <c r="EU69" s="509"/>
      <c r="EV69" s="509"/>
      <c r="EW69" s="509"/>
      <c r="EX69" s="509"/>
      <c r="EY69" s="509"/>
      <c r="EZ69" s="509"/>
      <c r="FA69" s="509"/>
      <c r="FB69" s="509"/>
      <c r="FC69" s="509"/>
      <c r="FD69" s="509"/>
      <c r="FE69" s="509"/>
      <c r="FF69" s="509"/>
      <c r="FG69" s="509"/>
      <c r="FH69" s="509"/>
      <c r="FI69" s="509"/>
      <c r="FJ69" s="509"/>
      <c r="FK69" s="629"/>
    </row>
    <row r="70" spans="1:167" s="23" customFormat="1" ht="26.25" customHeight="1">
      <c r="A70" s="516" t="s">
        <v>281</v>
      </c>
      <c r="B70" s="517"/>
      <c r="C70" s="517"/>
      <c r="D70" s="517"/>
      <c r="E70" s="517"/>
      <c r="F70" s="517"/>
      <c r="G70" s="517"/>
      <c r="H70" s="517"/>
      <c r="I70" s="517"/>
      <c r="J70" s="517"/>
      <c r="K70" s="517"/>
      <c r="L70" s="517"/>
      <c r="M70" s="517"/>
      <c r="N70" s="517"/>
      <c r="O70" s="517"/>
      <c r="P70" s="517"/>
      <c r="Q70" s="517"/>
      <c r="R70" s="517"/>
      <c r="S70" s="517"/>
      <c r="T70" s="517"/>
      <c r="U70" s="517"/>
      <c r="V70" s="517"/>
      <c r="W70" s="517"/>
      <c r="X70" s="517"/>
      <c r="Y70" s="517"/>
      <c r="Z70" s="517"/>
      <c r="AA70" s="517"/>
      <c r="AB70" s="517"/>
      <c r="AC70" s="517"/>
      <c r="AD70" s="518"/>
      <c r="AE70" s="529" t="s">
        <v>275</v>
      </c>
      <c r="AF70" s="530"/>
      <c r="AG70" s="530"/>
      <c r="AH70" s="530"/>
      <c r="AI70" s="530"/>
      <c r="AJ70" s="530"/>
      <c r="AK70" s="530"/>
      <c r="AL70" s="530"/>
      <c r="AM70" s="530"/>
      <c r="AN70" s="530"/>
      <c r="AO70" s="532" t="s">
        <v>176</v>
      </c>
      <c r="AP70" s="532"/>
      <c r="AQ70" s="532"/>
      <c r="AR70" s="532"/>
      <c r="AS70" s="532"/>
      <c r="AT70" s="532"/>
      <c r="AU70" s="532"/>
      <c r="AV70" s="532"/>
      <c r="AW70" s="532"/>
      <c r="AX70" s="532"/>
      <c r="AY70" s="506"/>
      <c r="AZ70" s="506"/>
      <c r="BA70" s="506"/>
      <c r="BB70" s="506"/>
      <c r="BC70" s="506"/>
      <c r="BD70" s="506"/>
      <c r="BE70" s="506"/>
      <c r="BF70" s="506"/>
      <c r="BG70" s="506"/>
      <c r="BH70" s="506"/>
      <c r="BI70" s="506"/>
      <c r="BJ70" s="506"/>
      <c r="BK70" s="506"/>
      <c r="BL70" s="506"/>
      <c r="BM70" s="506"/>
      <c r="BN70" s="506"/>
      <c r="BO70" s="506"/>
      <c r="BP70" s="506"/>
      <c r="BQ70" s="506"/>
      <c r="BR70" s="506"/>
      <c r="BS70" s="507"/>
      <c r="BT70" s="507"/>
      <c r="BU70" s="507"/>
      <c r="BV70" s="507"/>
      <c r="BW70" s="507"/>
      <c r="BX70" s="507"/>
      <c r="BY70" s="507"/>
      <c r="BZ70" s="507"/>
      <c r="CA70" s="507"/>
      <c r="CB70" s="507"/>
      <c r="CC70" s="507"/>
      <c r="CD70" s="507"/>
      <c r="CE70" s="507"/>
      <c r="CF70" s="507"/>
      <c r="CG70" s="507"/>
      <c r="CH70" s="507"/>
      <c r="CI70" s="507"/>
      <c r="CJ70" s="507"/>
      <c r="CK70" s="507"/>
      <c r="CL70" s="507"/>
      <c r="CM70" s="507"/>
      <c r="CN70" s="506"/>
      <c r="CO70" s="506"/>
      <c r="CP70" s="506"/>
      <c r="CQ70" s="506"/>
      <c r="CR70" s="506"/>
      <c r="CS70" s="506"/>
      <c r="CT70" s="506"/>
      <c r="CU70" s="506"/>
      <c r="CV70" s="506"/>
      <c r="CW70" s="506"/>
      <c r="CX70" s="506"/>
      <c r="CY70" s="506"/>
      <c r="CZ70" s="506"/>
      <c r="DA70" s="506"/>
      <c r="DB70" s="507"/>
      <c r="DC70" s="507"/>
      <c r="DD70" s="507"/>
      <c r="DE70" s="507"/>
      <c r="DF70" s="507"/>
      <c r="DG70" s="507"/>
      <c r="DH70" s="507"/>
      <c r="DI70" s="507"/>
      <c r="DJ70" s="507"/>
      <c r="DK70" s="507"/>
      <c r="DL70" s="507"/>
      <c r="DM70" s="507"/>
      <c r="DN70" s="507"/>
      <c r="DO70" s="507"/>
      <c r="DP70" s="509"/>
      <c r="DQ70" s="509"/>
      <c r="DR70" s="509"/>
      <c r="DS70" s="509"/>
      <c r="DT70" s="509"/>
      <c r="DU70" s="509"/>
      <c r="DV70" s="509"/>
      <c r="DW70" s="509"/>
      <c r="DX70" s="509"/>
      <c r="DY70" s="509"/>
      <c r="DZ70" s="509"/>
      <c r="EA70" s="509"/>
      <c r="EB70" s="509"/>
      <c r="EC70" s="509"/>
      <c r="ED70" s="509"/>
      <c r="EE70" s="509"/>
      <c r="EF70" s="509"/>
      <c r="EG70" s="509"/>
      <c r="EH70" s="509"/>
      <c r="EI70" s="509"/>
      <c r="EJ70" s="509"/>
      <c r="EK70" s="509"/>
      <c r="EL70" s="509"/>
      <c r="EM70" s="509"/>
      <c r="EN70" s="509">
        <v>3600000</v>
      </c>
      <c r="EO70" s="509"/>
      <c r="EP70" s="509"/>
      <c r="EQ70" s="509"/>
      <c r="ER70" s="509"/>
      <c r="ES70" s="509"/>
      <c r="ET70" s="509"/>
      <c r="EU70" s="509"/>
      <c r="EV70" s="509"/>
      <c r="EW70" s="509"/>
      <c r="EX70" s="509"/>
      <c r="EY70" s="509"/>
      <c r="EZ70" s="509"/>
      <c r="FA70" s="509"/>
      <c r="FB70" s="509"/>
      <c r="FC70" s="509"/>
      <c r="FD70" s="509"/>
      <c r="FE70" s="509"/>
      <c r="FF70" s="509"/>
      <c r="FG70" s="509"/>
      <c r="FH70" s="509"/>
      <c r="FI70" s="509"/>
      <c r="FJ70" s="509"/>
      <c r="FK70" s="629"/>
    </row>
    <row r="71" spans="1:167" s="23" customFormat="1" ht="26.25" customHeight="1">
      <c r="A71" s="516" t="s">
        <v>281</v>
      </c>
      <c r="B71" s="517"/>
      <c r="C71" s="517"/>
      <c r="D71" s="517"/>
      <c r="E71" s="517"/>
      <c r="F71" s="517"/>
      <c r="G71" s="517"/>
      <c r="H71" s="517"/>
      <c r="I71" s="517"/>
      <c r="J71" s="517"/>
      <c r="K71" s="517"/>
      <c r="L71" s="517"/>
      <c r="M71" s="517"/>
      <c r="N71" s="517"/>
      <c r="O71" s="517"/>
      <c r="P71" s="517"/>
      <c r="Q71" s="517"/>
      <c r="R71" s="517"/>
      <c r="S71" s="517"/>
      <c r="T71" s="517"/>
      <c r="U71" s="517"/>
      <c r="V71" s="517"/>
      <c r="W71" s="517"/>
      <c r="X71" s="517"/>
      <c r="Y71" s="517"/>
      <c r="Z71" s="517"/>
      <c r="AA71" s="517"/>
      <c r="AB71" s="517"/>
      <c r="AC71" s="517"/>
      <c r="AD71" s="518"/>
      <c r="AE71" s="529" t="s">
        <v>275</v>
      </c>
      <c r="AF71" s="530"/>
      <c r="AG71" s="530"/>
      <c r="AH71" s="530"/>
      <c r="AI71" s="530"/>
      <c r="AJ71" s="530"/>
      <c r="AK71" s="530"/>
      <c r="AL71" s="530"/>
      <c r="AM71" s="530"/>
      <c r="AN71" s="530"/>
      <c r="AO71" s="532" t="s">
        <v>179</v>
      </c>
      <c r="AP71" s="532"/>
      <c r="AQ71" s="532"/>
      <c r="AR71" s="532"/>
      <c r="AS71" s="532"/>
      <c r="AT71" s="532"/>
      <c r="AU71" s="532"/>
      <c r="AV71" s="532"/>
      <c r="AW71" s="532"/>
      <c r="AX71" s="532"/>
      <c r="AY71" s="506"/>
      <c r="AZ71" s="506"/>
      <c r="BA71" s="506"/>
      <c r="BB71" s="506"/>
      <c r="BC71" s="506"/>
      <c r="BD71" s="506"/>
      <c r="BE71" s="506"/>
      <c r="BF71" s="506"/>
      <c r="BG71" s="506"/>
      <c r="BH71" s="506"/>
      <c r="BI71" s="506"/>
      <c r="BJ71" s="506"/>
      <c r="BK71" s="506"/>
      <c r="BL71" s="506"/>
      <c r="BM71" s="506"/>
      <c r="BN71" s="506"/>
      <c r="BO71" s="506"/>
      <c r="BP71" s="506"/>
      <c r="BQ71" s="506"/>
      <c r="BR71" s="506"/>
      <c r="BS71" s="507"/>
      <c r="BT71" s="507"/>
      <c r="BU71" s="507"/>
      <c r="BV71" s="507"/>
      <c r="BW71" s="507"/>
      <c r="BX71" s="507"/>
      <c r="BY71" s="507"/>
      <c r="BZ71" s="507"/>
      <c r="CA71" s="507"/>
      <c r="CB71" s="507"/>
      <c r="CC71" s="507"/>
      <c r="CD71" s="507"/>
      <c r="CE71" s="507"/>
      <c r="CF71" s="507"/>
      <c r="CG71" s="507"/>
      <c r="CH71" s="507"/>
      <c r="CI71" s="507"/>
      <c r="CJ71" s="507"/>
      <c r="CK71" s="507"/>
      <c r="CL71" s="507"/>
      <c r="CM71" s="507"/>
      <c r="CN71" s="506"/>
      <c r="CO71" s="506"/>
      <c r="CP71" s="506"/>
      <c r="CQ71" s="506"/>
      <c r="CR71" s="506"/>
      <c r="CS71" s="506"/>
      <c r="CT71" s="506"/>
      <c r="CU71" s="506"/>
      <c r="CV71" s="506"/>
      <c r="CW71" s="506"/>
      <c r="CX71" s="506"/>
      <c r="CY71" s="506"/>
      <c r="CZ71" s="506"/>
      <c r="DA71" s="506"/>
      <c r="DB71" s="507"/>
      <c r="DC71" s="507"/>
      <c r="DD71" s="507"/>
      <c r="DE71" s="507"/>
      <c r="DF71" s="507"/>
      <c r="DG71" s="507"/>
      <c r="DH71" s="507"/>
      <c r="DI71" s="507"/>
      <c r="DJ71" s="507"/>
      <c r="DK71" s="507"/>
      <c r="DL71" s="507"/>
      <c r="DM71" s="507"/>
      <c r="DN71" s="507"/>
      <c r="DO71" s="507"/>
      <c r="DP71" s="509"/>
      <c r="DQ71" s="509"/>
      <c r="DR71" s="509"/>
      <c r="DS71" s="509"/>
      <c r="DT71" s="509"/>
      <c r="DU71" s="509"/>
      <c r="DV71" s="509"/>
      <c r="DW71" s="509"/>
      <c r="DX71" s="509"/>
      <c r="DY71" s="509"/>
      <c r="DZ71" s="509"/>
      <c r="EA71" s="509"/>
      <c r="EB71" s="509"/>
      <c r="EC71" s="509"/>
      <c r="ED71" s="509"/>
      <c r="EE71" s="509"/>
      <c r="EF71" s="509"/>
      <c r="EG71" s="509"/>
      <c r="EH71" s="509"/>
      <c r="EI71" s="509"/>
      <c r="EJ71" s="509"/>
      <c r="EK71" s="509"/>
      <c r="EL71" s="509"/>
      <c r="EM71" s="509"/>
      <c r="EN71" s="509">
        <v>1087200</v>
      </c>
      <c r="EO71" s="509"/>
      <c r="EP71" s="509"/>
      <c r="EQ71" s="509"/>
      <c r="ER71" s="509"/>
      <c r="ES71" s="509"/>
      <c r="ET71" s="509"/>
      <c r="EU71" s="509"/>
      <c r="EV71" s="509"/>
      <c r="EW71" s="509"/>
      <c r="EX71" s="509"/>
      <c r="EY71" s="509"/>
      <c r="EZ71" s="509"/>
      <c r="FA71" s="509"/>
      <c r="FB71" s="509"/>
      <c r="FC71" s="509"/>
      <c r="FD71" s="509"/>
      <c r="FE71" s="509"/>
      <c r="FF71" s="509"/>
      <c r="FG71" s="509"/>
      <c r="FH71" s="509"/>
      <c r="FI71" s="509"/>
      <c r="FJ71" s="509"/>
      <c r="FK71" s="629"/>
    </row>
    <row r="72" spans="1:167" s="23" customFormat="1" ht="26.25" hidden="1" customHeight="1">
      <c r="A72" s="516" t="s">
        <v>843</v>
      </c>
      <c r="B72" s="517"/>
      <c r="C72" s="517"/>
      <c r="D72" s="517"/>
      <c r="E72" s="517"/>
      <c r="F72" s="517"/>
      <c r="G72" s="517"/>
      <c r="H72" s="517"/>
      <c r="I72" s="517"/>
      <c r="J72" s="517"/>
      <c r="K72" s="517"/>
      <c r="L72" s="517"/>
      <c r="M72" s="517"/>
      <c r="N72" s="517"/>
      <c r="O72" s="517"/>
      <c r="P72" s="517"/>
      <c r="Q72" s="517"/>
      <c r="R72" s="517"/>
      <c r="S72" s="517"/>
      <c r="T72" s="517"/>
      <c r="U72" s="517"/>
      <c r="V72" s="517"/>
      <c r="W72" s="517"/>
      <c r="X72" s="517"/>
      <c r="Y72" s="517"/>
      <c r="Z72" s="517"/>
      <c r="AA72" s="517"/>
      <c r="AB72" s="517"/>
      <c r="AC72" s="517"/>
      <c r="AD72" s="518"/>
      <c r="AE72" s="529" t="s">
        <v>841</v>
      </c>
      <c r="AF72" s="530"/>
      <c r="AG72" s="530"/>
      <c r="AH72" s="530"/>
      <c r="AI72" s="530"/>
      <c r="AJ72" s="530"/>
      <c r="AK72" s="530"/>
      <c r="AL72" s="530"/>
      <c r="AM72" s="530"/>
      <c r="AN72" s="530"/>
      <c r="AO72" s="532" t="s">
        <v>631</v>
      </c>
      <c r="AP72" s="532"/>
      <c r="AQ72" s="532"/>
      <c r="AR72" s="532"/>
      <c r="AS72" s="532"/>
      <c r="AT72" s="532"/>
      <c r="AU72" s="532"/>
      <c r="AV72" s="532"/>
      <c r="AW72" s="532"/>
      <c r="AX72" s="532"/>
      <c r="AY72" s="506"/>
      <c r="AZ72" s="506"/>
      <c r="BA72" s="506"/>
      <c r="BB72" s="506"/>
      <c r="BC72" s="506"/>
      <c r="BD72" s="506"/>
      <c r="BE72" s="506"/>
      <c r="BF72" s="506"/>
      <c r="BG72" s="506"/>
      <c r="BH72" s="506"/>
      <c r="BI72" s="506"/>
      <c r="BJ72" s="506"/>
      <c r="BK72" s="506"/>
      <c r="BL72" s="506"/>
      <c r="BM72" s="506"/>
      <c r="BN72" s="506"/>
      <c r="BO72" s="506"/>
      <c r="BP72" s="506"/>
      <c r="BQ72" s="506"/>
      <c r="BR72" s="506"/>
      <c r="BS72" s="507"/>
      <c r="BT72" s="507"/>
      <c r="BU72" s="507"/>
      <c r="BV72" s="507"/>
      <c r="BW72" s="507"/>
      <c r="BX72" s="507"/>
      <c r="BY72" s="507"/>
      <c r="BZ72" s="507"/>
      <c r="CA72" s="507"/>
      <c r="CB72" s="507"/>
      <c r="CC72" s="507"/>
      <c r="CD72" s="507"/>
      <c r="CE72" s="507"/>
      <c r="CF72" s="507"/>
      <c r="CG72" s="507"/>
      <c r="CH72" s="507"/>
      <c r="CI72" s="507"/>
      <c r="CJ72" s="507"/>
      <c r="CK72" s="507"/>
      <c r="CL72" s="507"/>
      <c r="CM72" s="507"/>
      <c r="CN72" s="506"/>
      <c r="CO72" s="506"/>
      <c r="CP72" s="506"/>
      <c r="CQ72" s="506"/>
      <c r="CR72" s="506"/>
      <c r="CS72" s="506"/>
      <c r="CT72" s="506"/>
      <c r="CU72" s="506"/>
      <c r="CV72" s="506"/>
      <c r="CW72" s="506"/>
      <c r="CX72" s="506"/>
      <c r="CY72" s="506"/>
      <c r="CZ72" s="506"/>
      <c r="DA72" s="506"/>
      <c r="DB72" s="507"/>
      <c r="DC72" s="507"/>
      <c r="DD72" s="507"/>
      <c r="DE72" s="507"/>
      <c r="DF72" s="507"/>
      <c r="DG72" s="507"/>
      <c r="DH72" s="507"/>
      <c r="DI72" s="507"/>
      <c r="DJ72" s="507"/>
      <c r="DK72" s="507"/>
      <c r="DL72" s="507"/>
      <c r="DM72" s="507"/>
      <c r="DN72" s="507"/>
      <c r="DO72" s="507"/>
      <c r="DP72" s="509"/>
      <c r="DQ72" s="509"/>
      <c r="DR72" s="509"/>
      <c r="DS72" s="509"/>
      <c r="DT72" s="509"/>
      <c r="DU72" s="509"/>
      <c r="DV72" s="509"/>
      <c r="DW72" s="509"/>
      <c r="DX72" s="509"/>
      <c r="DY72" s="509"/>
      <c r="DZ72" s="509"/>
      <c r="EA72" s="509"/>
      <c r="EB72" s="509"/>
      <c r="EC72" s="509"/>
      <c r="ED72" s="509"/>
      <c r="EE72" s="509"/>
      <c r="EF72" s="509"/>
      <c r="EG72" s="509"/>
      <c r="EH72" s="509"/>
      <c r="EI72" s="509"/>
      <c r="EJ72" s="509"/>
      <c r="EK72" s="509"/>
      <c r="EL72" s="509"/>
      <c r="EM72" s="509"/>
      <c r="EN72" s="509"/>
      <c r="EO72" s="509"/>
      <c r="EP72" s="509"/>
      <c r="EQ72" s="509"/>
      <c r="ER72" s="509"/>
      <c r="ES72" s="509"/>
      <c r="ET72" s="509"/>
      <c r="EU72" s="509"/>
      <c r="EV72" s="509"/>
      <c r="EW72" s="509"/>
      <c r="EX72" s="509"/>
      <c r="EY72" s="509"/>
      <c r="EZ72" s="509"/>
      <c r="FA72" s="509"/>
      <c r="FB72" s="509"/>
      <c r="FC72" s="509"/>
      <c r="FD72" s="509"/>
      <c r="FE72" s="509"/>
      <c r="FF72" s="509"/>
      <c r="FG72" s="509"/>
      <c r="FH72" s="509"/>
      <c r="FI72" s="509"/>
      <c r="FJ72" s="509"/>
      <c r="FK72" s="629"/>
    </row>
    <row r="73" spans="1:167" s="23" customFormat="1" ht="26.25" hidden="1" customHeight="1">
      <c r="A73" s="516" t="s">
        <v>843</v>
      </c>
      <c r="B73" s="517"/>
      <c r="C73" s="517"/>
      <c r="D73" s="517"/>
      <c r="E73" s="517"/>
      <c r="F73" s="517"/>
      <c r="G73" s="517"/>
      <c r="H73" s="517"/>
      <c r="I73" s="517"/>
      <c r="J73" s="517"/>
      <c r="K73" s="517"/>
      <c r="L73" s="517"/>
      <c r="M73" s="517"/>
      <c r="N73" s="517"/>
      <c r="O73" s="517"/>
      <c r="P73" s="517"/>
      <c r="Q73" s="517"/>
      <c r="R73" s="517"/>
      <c r="S73" s="517"/>
      <c r="T73" s="517"/>
      <c r="U73" s="517"/>
      <c r="V73" s="517"/>
      <c r="W73" s="517"/>
      <c r="X73" s="517"/>
      <c r="Y73" s="517"/>
      <c r="Z73" s="517"/>
      <c r="AA73" s="517"/>
      <c r="AB73" s="517"/>
      <c r="AC73" s="517"/>
      <c r="AD73" s="518"/>
      <c r="AE73" s="529" t="s">
        <v>841</v>
      </c>
      <c r="AF73" s="530"/>
      <c r="AG73" s="530"/>
      <c r="AH73" s="530"/>
      <c r="AI73" s="530"/>
      <c r="AJ73" s="530"/>
      <c r="AK73" s="530"/>
      <c r="AL73" s="530"/>
      <c r="AM73" s="530"/>
      <c r="AN73" s="530"/>
      <c r="AO73" s="532" t="s">
        <v>178</v>
      </c>
      <c r="AP73" s="532"/>
      <c r="AQ73" s="532"/>
      <c r="AR73" s="532"/>
      <c r="AS73" s="532"/>
      <c r="AT73" s="532"/>
      <c r="AU73" s="532"/>
      <c r="AV73" s="532"/>
      <c r="AW73" s="532"/>
      <c r="AX73" s="532"/>
      <c r="AY73" s="506"/>
      <c r="AZ73" s="506"/>
      <c r="BA73" s="506"/>
      <c r="BB73" s="506"/>
      <c r="BC73" s="506"/>
      <c r="BD73" s="506"/>
      <c r="BE73" s="506"/>
      <c r="BF73" s="506"/>
      <c r="BG73" s="506"/>
      <c r="BH73" s="506"/>
      <c r="BI73" s="506"/>
      <c r="BJ73" s="506"/>
      <c r="BK73" s="506"/>
      <c r="BL73" s="506"/>
      <c r="BM73" s="506"/>
      <c r="BN73" s="506"/>
      <c r="BO73" s="506"/>
      <c r="BP73" s="506"/>
      <c r="BQ73" s="506"/>
      <c r="BR73" s="506"/>
      <c r="BS73" s="507"/>
      <c r="BT73" s="507"/>
      <c r="BU73" s="507"/>
      <c r="BV73" s="507"/>
      <c r="BW73" s="507"/>
      <c r="BX73" s="507"/>
      <c r="BY73" s="507"/>
      <c r="BZ73" s="507"/>
      <c r="CA73" s="507"/>
      <c r="CB73" s="507"/>
      <c r="CC73" s="507"/>
      <c r="CD73" s="507"/>
      <c r="CE73" s="507"/>
      <c r="CF73" s="507"/>
      <c r="CG73" s="507"/>
      <c r="CH73" s="507"/>
      <c r="CI73" s="507"/>
      <c r="CJ73" s="507"/>
      <c r="CK73" s="507"/>
      <c r="CL73" s="507"/>
      <c r="CM73" s="507"/>
      <c r="CN73" s="506"/>
      <c r="CO73" s="506"/>
      <c r="CP73" s="506"/>
      <c r="CQ73" s="506"/>
      <c r="CR73" s="506"/>
      <c r="CS73" s="506"/>
      <c r="CT73" s="506"/>
      <c r="CU73" s="506"/>
      <c r="CV73" s="506"/>
      <c r="CW73" s="506"/>
      <c r="CX73" s="506"/>
      <c r="CY73" s="506"/>
      <c r="CZ73" s="506"/>
      <c r="DA73" s="506"/>
      <c r="DB73" s="507"/>
      <c r="DC73" s="507"/>
      <c r="DD73" s="507"/>
      <c r="DE73" s="507"/>
      <c r="DF73" s="507"/>
      <c r="DG73" s="507"/>
      <c r="DH73" s="507"/>
      <c r="DI73" s="507"/>
      <c r="DJ73" s="507"/>
      <c r="DK73" s="507"/>
      <c r="DL73" s="507"/>
      <c r="DM73" s="507"/>
      <c r="DN73" s="507"/>
      <c r="DO73" s="507"/>
      <c r="DP73" s="509"/>
      <c r="DQ73" s="509"/>
      <c r="DR73" s="509"/>
      <c r="DS73" s="509"/>
      <c r="DT73" s="509"/>
      <c r="DU73" s="509"/>
      <c r="DV73" s="509"/>
      <c r="DW73" s="509"/>
      <c r="DX73" s="509"/>
      <c r="DY73" s="509"/>
      <c r="DZ73" s="509"/>
      <c r="EA73" s="509"/>
      <c r="EB73" s="509"/>
      <c r="EC73" s="509"/>
      <c r="ED73" s="509"/>
      <c r="EE73" s="509"/>
      <c r="EF73" s="509"/>
      <c r="EG73" s="509"/>
      <c r="EH73" s="509"/>
      <c r="EI73" s="509"/>
      <c r="EJ73" s="509"/>
      <c r="EK73" s="509"/>
      <c r="EL73" s="509"/>
      <c r="EM73" s="509"/>
      <c r="EN73" s="509"/>
      <c r="EO73" s="509"/>
      <c r="EP73" s="509"/>
      <c r="EQ73" s="509"/>
      <c r="ER73" s="509"/>
      <c r="ES73" s="509"/>
      <c r="ET73" s="509"/>
      <c r="EU73" s="509"/>
      <c r="EV73" s="509"/>
      <c r="EW73" s="509"/>
      <c r="EX73" s="509"/>
      <c r="EY73" s="509"/>
      <c r="EZ73" s="509"/>
      <c r="FA73" s="509"/>
      <c r="FB73" s="509"/>
      <c r="FC73" s="509"/>
      <c r="FD73" s="509"/>
      <c r="FE73" s="509"/>
      <c r="FF73" s="509"/>
      <c r="FG73" s="509"/>
      <c r="FH73" s="509"/>
      <c r="FI73" s="509"/>
      <c r="FJ73" s="509"/>
      <c r="FK73" s="629"/>
    </row>
    <row r="74" spans="1:167" s="23" customFormat="1" ht="26.25" hidden="1" customHeight="1">
      <c r="A74" s="516" t="s">
        <v>843</v>
      </c>
      <c r="B74" s="517"/>
      <c r="C74" s="517"/>
      <c r="D74" s="517"/>
      <c r="E74" s="517"/>
      <c r="F74" s="517"/>
      <c r="G74" s="517"/>
      <c r="H74" s="517"/>
      <c r="I74" s="517"/>
      <c r="J74" s="517"/>
      <c r="K74" s="517"/>
      <c r="L74" s="517"/>
      <c r="M74" s="517"/>
      <c r="N74" s="517"/>
      <c r="O74" s="517"/>
      <c r="P74" s="517"/>
      <c r="Q74" s="517"/>
      <c r="R74" s="517"/>
      <c r="S74" s="517"/>
      <c r="T74" s="517"/>
      <c r="U74" s="517"/>
      <c r="V74" s="517"/>
      <c r="W74" s="517"/>
      <c r="X74" s="517"/>
      <c r="Y74" s="517"/>
      <c r="Z74" s="517"/>
      <c r="AA74" s="517"/>
      <c r="AB74" s="517"/>
      <c r="AC74" s="517"/>
      <c r="AD74" s="518"/>
      <c r="AE74" s="529" t="s">
        <v>861</v>
      </c>
      <c r="AF74" s="530"/>
      <c r="AG74" s="530"/>
      <c r="AH74" s="530"/>
      <c r="AI74" s="530"/>
      <c r="AJ74" s="530"/>
      <c r="AK74" s="530"/>
      <c r="AL74" s="530"/>
      <c r="AM74" s="530"/>
      <c r="AN74" s="530"/>
      <c r="AO74" s="532" t="s">
        <v>631</v>
      </c>
      <c r="AP74" s="532"/>
      <c r="AQ74" s="532"/>
      <c r="AR74" s="532"/>
      <c r="AS74" s="532"/>
      <c r="AT74" s="532"/>
      <c r="AU74" s="532"/>
      <c r="AV74" s="532"/>
      <c r="AW74" s="532"/>
      <c r="AX74" s="532"/>
      <c r="AY74" s="506"/>
      <c r="AZ74" s="506"/>
      <c r="BA74" s="506"/>
      <c r="BB74" s="506"/>
      <c r="BC74" s="506"/>
      <c r="BD74" s="506"/>
      <c r="BE74" s="506"/>
      <c r="BF74" s="506"/>
      <c r="BG74" s="506"/>
      <c r="BH74" s="506"/>
      <c r="BI74" s="506"/>
      <c r="BJ74" s="506"/>
      <c r="BK74" s="506"/>
      <c r="BL74" s="506"/>
      <c r="BM74" s="506"/>
      <c r="BN74" s="506"/>
      <c r="BO74" s="506"/>
      <c r="BP74" s="506"/>
      <c r="BQ74" s="506"/>
      <c r="BR74" s="506"/>
      <c r="BS74" s="507"/>
      <c r="BT74" s="507"/>
      <c r="BU74" s="507"/>
      <c r="BV74" s="507"/>
      <c r="BW74" s="507"/>
      <c r="BX74" s="507"/>
      <c r="BY74" s="507"/>
      <c r="BZ74" s="507"/>
      <c r="CA74" s="507"/>
      <c r="CB74" s="507"/>
      <c r="CC74" s="507"/>
      <c r="CD74" s="507"/>
      <c r="CE74" s="507"/>
      <c r="CF74" s="507"/>
      <c r="CG74" s="507"/>
      <c r="CH74" s="507"/>
      <c r="CI74" s="507"/>
      <c r="CJ74" s="507"/>
      <c r="CK74" s="507"/>
      <c r="CL74" s="507"/>
      <c r="CM74" s="507"/>
      <c r="CN74" s="506"/>
      <c r="CO74" s="506"/>
      <c r="CP74" s="506"/>
      <c r="CQ74" s="506"/>
      <c r="CR74" s="506"/>
      <c r="CS74" s="506"/>
      <c r="CT74" s="506"/>
      <c r="CU74" s="506"/>
      <c r="CV74" s="506"/>
      <c r="CW74" s="506"/>
      <c r="CX74" s="506"/>
      <c r="CY74" s="506"/>
      <c r="CZ74" s="506"/>
      <c r="DA74" s="506"/>
      <c r="DB74" s="507"/>
      <c r="DC74" s="507"/>
      <c r="DD74" s="507"/>
      <c r="DE74" s="507"/>
      <c r="DF74" s="507"/>
      <c r="DG74" s="507"/>
      <c r="DH74" s="507"/>
      <c r="DI74" s="507"/>
      <c r="DJ74" s="507"/>
      <c r="DK74" s="507"/>
      <c r="DL74" s="507"/>
      <c r="DM74" s="507"/>
      <c r="DN74" s="507"/>
      <c r="DO74" s="507"/>
      <c r="DP74" s="509"/>
      <c r="DQ74" s="509"/>
      <c r="DR74" s="509"/>
      <c r="DS74" s="509"/>
      <c r="DT74" s="509"/>
      <c r="DU74" s="509"/>
      <c r="DV74" s="509"/>
      <c r="DW74" s="509"/>
      <c r="DX74" s="509"/>
      <c r="DY74" s="509"/>
      <c r="DZ74" s="509"/>
      <c r="EA74" s="509"/>
      <c r="EB74" s="509"/>
      <c r="EC74" s="509"/>
      <c r="ED74" s="509"/>
      <c r="EE74" s="509"/>
      <c r="EF74" s="509"/>
      <c r="EG74" s="509"/>
      <c r="EH74" s="509"/>
      <c r="EI74" s="509"/>
      <c r="EJ74" s="509"/>
      <c r="EK74" s="509"/>
      <c r="EL74" s="509"/>
      <c r="EM74" s="509"/>
      <c r="EN74" s="509"/>
      <c r="EO74" s="509"/>
      <c r="EP74" s="509"/>
      <c r="EQ74" s="509"/>
      <c r="ER74" s="509"/>
      <c r="ES74" s="509"/>
      <c r="ET74" s="509"/>
      <c r="EU74" s="509"/>
      <c r="EV74" s="509"/>
      <c r="EW74" s="509"/>
      <c r="EX74" s="509"/>
      <c r="EY74" s="509"/>
      <c r="EZ74" s="509"/>
      <c r="FA74" s="509"/>
      <c r="FB74" s="509"/>
      <c r="FC74" s="509"/>
      <c r="FD74" s="509"/>
      <c r="FE74" s="509"/>
      <c r="FF74" s="509"/>
      <c r="FG74" s="509"/>
      <c r="FH74" s="509"/>
      <c r="FI74" s="509"/>
      <c r="FJ74" s="509"/>
      <c r="FK74" s="629"/>
    </row>
    <row r="75" spans="1:167" s="23" customFormat="1" ht="26.25" hidden="1" customHeight="1">
      <c r="A75" s="516" t="s">
        <v>843</v>
      </c>
      <c r="B75" s="517"/>
      <c r="C75" s="517"/>
      <c r="D75" s="517"/>
      <c r="E75" s="517"/>
      <c r="F75" s="517"/>
      <c r="G75" s="517"/>
      <c r="H75" s="517"/>
      <c r="I75" s="517"/>
      <c r="J75" s="517"/>
      <c r="K75" s="517"/>
      <c r="L75" s="517"/>
      <c r="M75" s="517"/>
      <c r="N75" s="517"/>
      <c r="O75" s="517"/>
      <c r="P75" s="517"/>
      <c r="Q75" s="517"/>
      <c r="R75" s="517"/>
      <c r="S75" s="517"/>
      <c r="T75" s="517"/>
      <c r="U75" s="517"/>
      <c r="V75" s="517"/>
      <c r="W75" s="517"/>
      <c r="X75" s="517"/>
      <c r="Y75" s="517"/>
      <c r="Z75" s="517"/>
      <c r="AA75" s="517"/>
      <c r="AB75" s="517"/>
      <c r="AC75" s="517"/>
      <c r="AD75" s="518"/>
      <c r="AE75" s="529" t="s">
        <v>861</v>
      </c>
      <c r="AF75" s="530"/>
      <c r="AG75" s="530"/>
      <c r="AH75" s="530"/>
      <c r="AI75" s="530"/>
      <c r="AJ75" s="530"/>
      <c r="AK75" s="530"/>
      <c r="AL75" s="530"/>
      <c r="AM75" s="530"/>
      <c r="AN75" s="530"/>
      <c r="AO75" s="532" t="s">
        <v>178</v>
      </c>
      <c r="AP75" s="532"/>
      <c r="AQ75" s="532"/>
      <c r="AR75" s="532"/>
      <c r="AS75" s="532"/>
      <c r="AT75" s="532"/>
      <c r="AU75" s="532"/>
      <c r="AV75" s="532"/>
      <c r="AW75" s="532"/>
      <c r="AX75" s="532"/>
      <c r="AY75" s="506"/>
      <c r="AZ75" s="506"/>
      <c r="BA75" s="506"/>
      <c r="BB75" s="506"/>
      <c r="BC75" s="506"/>
      <c r="BD75" s="506"/>
      <c r="BE75" s="506"/>
      <c r="BF75" s="506"/>
      <c r="BG75" s="506"/>
      <c r="BH75" s="506"/>
      <c r="BI75" s="506"/>
      <c r="BJ75" s="506"/>
      <c r="BK75" s="506"/>
      <c r="BL75" s="506"/>
      <c r="BM75" s="506"/>
      <c r="BN75" s="506"/>
      <c r="BO75" s="506"/>
      <c r="BP75" s="506"/>
      <c r="BQ75" s="506"/>
      <c r="BR75" s="506"/>
      <c r="BS75" s="507"/>
      <c r="BT75" s="507"/>
      <c r="BU75" s="507"/>
      <c r="BV75" s="507"/>
      <c r="BW75" s="507"/>
      <c r="BX75" s="507"/>
      <c r="BY75" s="507"/>
      <c r="BZ75" s="507"/>
      <c r="CA75" s="507"/>
      <c r="CB75" s="507"/>
      <c r="CC75" s="507"/>
      <c r="CD75" s="507"/>
      <c r="CE75" s="507"/>
      <c r="CF75" s="507"/>
      <c r="CG75" s="507"/>
      <c r="CH75" s="507"/>
      <c r="CI75" s="507"/>
      <c r="CJ75" s="507"/>
      <c r="CK75" s="507"/>
      <c r="CL75" s="507"/>
      <c r="CM75" s="507"/>
      <c r="CN75" s="506"/>
      <c r="CO75" s="506"/>
      <c r="CP75" s="506"/>
      <c r="CQ75" s="506"/>
      <c r="CR75" s="506"/>
      <c r="CS75" s="506"/>
      <c r="CT75" s="506"/>
      <c r="CU75" s="506"/>
      <c r="CV75" s="506"/>
      <c r="CW75" s="506"/>
      <c r="CX75" s="506"/>
      <c r="CY75" s="506"/>
      <c r="CZ75" s="506"/>
      <c r="DA75" s="506"/>
      <c r="DB75" s="507"/>
      <c r="DC75" s="507"/>
      <c r="DD75" s="507"/>
      <c r="DE75" s="507"/>
      <c r="DF75" s="507"/>
      <c r="DG75" s="507"/>
      <c r="DH75" s="507"/>
      <c r="DI75" s="507"/>
      <c r="DJ75" s="507"/>
      <c r="DK75" s="507"/>
      <c r="DL75" s="507"/>
      <c r="DM75" s="507"/>
      <c r="DN75" s="507"/>
      <c r="DO75" s="507"/>
      <c r="DP75" s="509"/>
      <c r="DQ75" s="509"/>
      <c r="DR75" s="509"/>
      <c r="DS75" s="509"/>
      <c r="DT75" s="509"/>
      <c r="DU75" s="509"/>
      <c r="DV75" s="509"/>
      <c r="DW75" s="509"/>
      <c r="DX75" s="509"/>
      <c r="DY75" s="509"/>
      <c r="DZ75" s="509"/>
      <c r="EA75" s="509"/>
      <c r="EB75" s="509"/>
      <c r="EC75" s="509"/>
      <c r="ED75" s="509"/>
      <c r="EE75" s="509"/>
      <c r="EF75" s="509"/>
      <c r="EG75" s="509"/>
      <c r="EH75" s="509"/>
      <c r="EI75" s="509"/>
      <c r="EJ75" s="509"/>
      <c r="EK75" s="509"/>
      <c r="EL75" s="509"/>
      <c r="EM75" s="509"/>
      <c r="EN75" s="509"/>
      <c r="EO75" s="509"/>
      <c r="EP75" s="509"/>
      <c r="EQ75" s="509"/>
      <c r="ER75" s="509"/>
      <c r="ES75" s="509"/>
      <c r="ET75" s="509"/>
      <c r="EU75" s="509"/>
      <c r="EV75" s="509"/>
      <c r="EW75" s="509"/>
      <c r="EX75" s="509"/>
      <c r="EY75" s="509"/>
      <c r="EZ75" s="509"/>
      <c r="FA75" s="509"/>
      <c r="FB75" s="509"/>
      <c r="FC75" s="509"/>
      <c r="FD75" s="509"/>
      <c r="FE75" s="509"/>
      <c r="FF75" s="509"/>
      <c r="FG75" s="509"/>
      <c r="FH75" s="509"/>
      <c r="FI75" s="509"/>
      <c r="FJ75" s="509"/>
      <c r="FK75" s="629"/>
    </row>
    <row r="76" spans="1:167" s="23" customFormat="1" ht="36.75" hidden="1" customHeight="1">
      <c r="A76" s="527" t="s">
        <v>803</v>
      </c>
      <c r="B76" s="527"/>
      <c r="C76" s="527"/>
      <c r="D76" s="527"/>
      <c r="E76" s="527"/>
      <c r="F76" s="527"/>
      <c r="G76" s="527"/>
      <c r="H76" s="527"/>
      <c r="I76" s="527"/>
      <c r="J76" s="527"/>
      <c r="K76" s="527"/>
      <c r="L76" s="527"/>
      <c r="M76" s="527"/>
      <c r="N76" s="527"/>
      <c r="O76" s="527"/>
      <c r="P76" s="527"/>
      <c r="Q76" s="527"/>
      <c r="R76" s="527"/>
      <c r="S76" s="527"/>
      <c r="T76" s="527"/>
      <c r="U76" s="527"/>
      <c r="V76" s="527"/>
      <c r="W76" s="527"/>
      <c r="X76" s="527"/>
      <c r="Y76" s="527"/>
      <c r="Z76" s="527"/>
      <c r="AA76" s="527"/>
      <c r="AB76" s="527"/>
      <c r="AC76" s="527"/>
      <c r="AD76" s="528"/>
      <c r="AE76" s="529" t="s">
        <v>896</v>
      </c>
      <c r="AF76" s="530"/>
      <c r="AG76" s="530"/>
      <c r="AH76" s="530"/>
      <c r="AI76" s="530"/>
      <c r="AJ76" s="530"/>
      <c r="AK76" s="530"/>
      <c r="AL76" s="530"/>
      <c r="AM76" s="530"/>
      <c r="AN76" s="530"/>
      <c r="AO76" s="532" t="s">
        <v>631</v>
      </c>
      <c r="AP76" s="532"/>
      <c r="AQ76" s="532"/>
      <c r="AR76" s="532"/>
      <c r="AS76" s="532"/>
      <c r="AT76" s="532"/>
      <c r="AU76" s="532"/>
      <c r="AV76" s="532"/>
      <c r="AW76" s="532"/>
      <c r="AX76" s="532"/>
      <c r="AY76" s="506"/>
      <c r="AZ76" s="506"/>
      <c r="BA76" s="506"/>
      <c r="BB76" s="506"/>
      <c r="BC76" s="506"/>
      <c r="BD76" s="506"/>
      <c r="BE76" s="506"/>
      <c r="BF76" s="506"/>
      <c r="BG76" s="506"/>
      <c r="BH76" s="506"/>
      <c r="BI76" s="506"/>
      <c r="BJ76" s="506"/>
      <c r="BK76" s="506"/>
      <c r="BL76" s="506"/>
      <c r="BM76" s="506"/>
      <c r="BN76" s="506"/>
      <c r="BO76" s="506"/>
      <c r="BP76" s="506"/>
      <c r="BQ76" s="506"/>
      <c r="BR76" s="506"/>
      <c r="BS76" s="507"/>
      <c r="BT76" s="507"/>
      <c r="BU76" s="507"/>
      <c r="BV76" s="507"/>
      <c r="BW76" s="507"/>
      <c r="BX76" s="507"/>
      <c r="BY76" s="507"/>
      <c r="BZ76" s="507"/>
      <c r="CA76" s="507"/>
      <c r="CB76" s="507"/>
      <c r="CC76" s="507"/>
      <c r="CD76" s="507"/>
      <c r="CE76" s="507"/>
      <c r="CF76" s="507"/>
      <c r="CG76" s="507"/>
      <c r="CH76" s="507"/>
      <c r="CI76" s="507"/>
      <c r="CJ76" s="507"/>
      <c r="CK76" s="507"/>
      <c r="CL76" s="507"/>
      <c r="CM76" s="507"/>
      <c r="CN76" s="506"/>
      <c r="CO76" s="506"/>
      <c r="CP76" s="506"/>
      <c r="CQ76" s="506"/>
      <c r="CR76" s="506"/>
      <c r="CS76" s="506"/>
      <c r="CT76" s="506"/>
      <c r="CU76" s="506"/>
      <c r="CV76" s="506"/>
      <c r="CW76" s="506"/>
      <c r="CX76" s="506"/>
      <c r="CY76" s="506"/>
      <c r="CZ76" s="506"/>
      <c r="DA76" s="506"/>
      <c r="DB76" s="507"/>
      <c r="DC76" s="507"/>
      <c r="DD76" s="507"/>
      <c r="DE76" s="507"/>
      <c r="DF76" s="507"/>
      <c r="DG76" s="507"/>
      <c r="DH76" s="507"/>
      <c r="DI76" s="507"/>
      <c r="DJ76" s="507"/>
      <c r="DK76" s="507"/>
      <c r="DL76" s="507"/>
      <c r="DM76" s="507"/>
      <c r="DN76" s="507"/>
      <c r="DO76" s="507"/>
      <c r="DP76" s="509"/>
      <c r="DQ76" s="509"/>
      <c r="DR76" s="509"/>
      <c r="DS76" s="509"/>
      <c r="DT76" s="509"/>
      <c r="DU76" s="509"/>
      <c r="DV76" s="509"/>
      <c r="DW76" s="509"/>
      <c r="DX76" s="509"/>
      <c r="DY76" s="509"/>
      <c r="DZ76" s="509"/>
      <c r="EA76" s="509"/>
      <c r="EB76" s="509"/>
      <c r="EC76" s="509"/>
      <c r="ED76" s="509"/>
      <c r="EE76" s="509"/>
      <c r="EF76" s="509"/>
      <c r="EG76" s="509"/>
      <c r="EH76" s="509"/>
      <c r="EI76" s="509"/>
      <c r="EJ76" s="509"/>
      <c r="EK76" s="509"/>
      <c r="EL76" s="509"/>
      <c r="EM76" s="509"/>
      <c r="EN76" s="509"/>
      <c r="EO76" s="509"/>
      <c r="EP76" s="509"/>
      <c r="EQ76" s="509"/>
      <c r="ER76" s="509"/>
      <c r="ES76" s="509"/>
      <c r="ET76" s="509"/>
      <c r="EU76" s="509"/>
      <c r="EV76" s="509"/>
      <c r="EW76" s="509"/>
      <c r="EX76" s="509"/>
      <c r="EY76" s="509"/>
      <c r="EZ76" s="509"/>
      <c r="FA76" s="509"/>
      <c r="FB76" s="509"/>
      <c r="FC76" s="509"/>
      <c r="FD76" s="509"/>
      <c r="FE76" s="509"/>
      <c r="FF76" s="509"/>
      <c r="FG76" s="509"/>
      <c r="FH76" s="509"/>
      <c r="FI76" s="509"/>
      <c r="FJ76" s="509"/>
      <c r="FK76" s="629"/>
    </row>
    <row r="77" spans="1:167" s="23" customFormat="1" ht="33" hidden="1" customHeight="1">
      <c r="A77" s="527" t="s">
        <v>803</v>
      </c>
      <c r="B77" s="527"/>
      <c r="C77" s="527"/>
      <c r="D77" s="527"/>
      <c r="E77" s="527"/>
      <c r="F77" s="527"/>
      <c r="G77" s="527"/>
      <c r="H77" s="527"/>
      <c r="I77" s="527"/>
      <c r="J77" s="527"/>
      <c r="K77" s="527"/>
      <c r="L77" s="527"/>
      <c r="M77" s="527"/>
      <c r="N77" s="527"/>
      <c r="O77" s="527"/>
      <c r="P77" s="527"/>
      <c r="Q77" s="527"/>
      <c r="R77" s="527"/>
      <c r="S77" s="527"/>
      <c r="T77" s="527"/>
      <c r="U77" s="527"/>
      <c r="V77" s="527"/>
      <c r="W77" s="527"/>
      <c r="X77" s="527"/>
      <c r="Y77" s="527"/>
      <c r="Z77" s="527"/>
      <c r="AA77" s="527"/>
      <c r="AB77" s="527"/>
      <c r="AC77" s="527"/>
      <c r="AD77" s="528"/>
      <c r="AE77" s="529" t="s">
        <v>896</v>
      </c>
      <c r="AF77" s="530"/>
      <c r="AG77" s="530"/>
      <c r="AH77" s="530"/>
      <c r="AI77" s="530"/>
      <c r="AJ77" s="530"/>
      <c r="AK77" s="530"/>
      <c r="AL77" s="530"/>
      <c r="AM77" s="530"/>
      <c r="AN77" s="530"/>
      <c r="AO77" s="532" t="s">
        <v>182</v>
      </c>
      <c r="AP77" s="532"/>
      <c r="AQ77" s="532"/>
      <c r="AR77" s="532"/>
      <c r="AS77" s="532"/>
      <c r="AT77" s="532"/>
      <c r="AU77" s="532"/>
      <c r="AV77" s="532"/>
      <c r="AW77" s="532"/>
      <c r="AX77" s="532"/>
      <c r="AY77" s="506"/>
      <c r="AZ77" s="506"/>
      <c r="BA77" s="506"/>
      <c r="BB77" s="506"/>
      <c r="BC77" s="506"/>
      <c r="BD77" s="506"/>
      <c r="BE77" s="506"/>
      <c r="BF77" s="506"/>
      <c r="BG77" s="506"/>
      <c r="BH77" s="506"/>
      <c r="BI77" s="506"/>
      <c r="BJ77" s="506"/>
      <c r="BK77" s="506"/>
      <c r="BL77" s="506"/>
      <c r="BM77" s="506"/>
      <c r="BN77" s="506"/>
      <c r="BO77" s="506"/>
      <c r="BP77" s="506"/>
      <c r="BQ77" s="506"/>
      <c r="BR77" s="506"/>
      <c r="BS77" s="507"/>
      <c r="BT77" s="507"/>
      <c r="BU77" s="507"/>
      <c r="BV77" s="507"/>
      <c r="BW77" s="507"/>
      <c r="BX77" s="507"/>
      <c r="BY77" s="507"/>
      <c r="BZ77" s="507"/>
      <c r="CA77" s="507"/>
      <c r="CB77" s="507"/>
      <c r="CC77" s="507"/>
      <c r="CD77" s="507"/>
      <c r="CE77" s="507"/>
      <c r="CF77" s="507"/>
      <c r="CG77" s="507"/>
      <c r="CH77" s="507"/>
      <c r="CI77" s="507"/>
      <c r="CJ77" s="507"/>
      <c r="CK77" s="507"/>
      <c r="CL77" s="507"/>
      <c r="CM77" s="507"/>
      <c r="CN77" s="506"/>
      <c r="CO77" s="506"/>
      <c r="CP77" s="506"/>
      <c r="CQ77" s="506"/>
      <c r="CR77" s="506"/>
      <c r="CS77" s="506"/>
      <c r="CT77" s="506"/>
      <c r="CU77" s="506"/>
      <c r="CV77" s="506"/>
      <c r="CW77" s="506"/>
      <c r="CX77" s="506"/>
      <c r="CY77" s="506"/>
      <c r="CZ77" s="506"/>
      <c r="DA77" s="506"/>
      <c r="DB77" s="507"/>
      <c r="DC77" s="507"/>
      <c r="DD77" s="507"/>
      <c r="DE77" s="507"/>
      <c r="DF77" s="507"/>
      <c r="DG77" s="507"/>
      <c r="DH77" s="507"/>
      <c r="DI77" s="507"/>
      <c r="DJ77" s="507"/>
      <c r="DK77" s="507"/>
      <c r="DL77" s="507"/>
      <c r="DM77" s="507"/>
      <c r="DN77" s="507"/>
      <c r="DO77" s="507"/>
      <c r="DP77" s="509"/>
      <c r="DQ77" s="509"/>
      <c r="DR77" s="509"/>
      <c r="DS77" s="509"/>
      <c r="DT77" s="509"/>
      <c r="DU77" s="509"/>
      <c r="DV77" s="509"/>
      <c r="DW77" s="509"/>
      <c r="DX77" s="509"/>
      <c r="DY77" s="509"/>
      <c r="DZ77" s="509"/>
      <c r="EA77" s="509"/>
      <c r="EB77" s="509"/>
      <c r="EC77" s="509"/>
      <c r="ED77" s="509"/>
      <c r="EE77" s="509"/>
      <c r="EF77" s="509"/>
      <c r="EG77" s="509"/>
      <c r="EH77" s="509"/>
      <c r="EI77" s="509"/>
      <c r="EJ77" s="509"/>
      <c r="EK77" s="509"/>
      <c r="EL77" s="509"/>
      <c r="EM77" s="509"/>
      <c r="EN77" s="509"/>
      <c r="EO77" s="509"/>
      <c r="EP77" s="509"/>
      <c r="EQ77" s="509"/>
      <c r="ER77" s="509"/>
      <c r="ES77" s="509"/>
      <c r="ET77" s="509"/>
      <c r="EU77" s="509"/>
      <c r="EV77" s="509"/>
      <c r="EW77" s="509"/>
      <c r="EX77" s="509"/>
      <c r="EY77" s="509"/>
      <c r="EZ77" s="509"/>
      <c r="FA77" s="509"/>
      <c r="FB77" s="509"/>
      <c r="FC77" s="509"/>
      <c r="FD77" s="509"/>
      <c r="FE77" s="509"/>
      <c r="FF77" s="509"/>
      <c r="FG77" s="509"/>
      <c r="FH77" s="509"/>
      <c r="FI77" s="509"/>
      <c r="FJ77" s="509"/>
      <c r="FK77" s="629"/>
    </row>
    <row r="78" spans="1:167" s="23" customFormat="1" ht="35.25" hidden="1" customHeight="1">
      <c r="A78" s="527" t="s">
        <v>803</v>
      </c>
      <c r="B78" s="527"/>
      <c r="C78" s="527"/>
      <c r="D78" s="527"/>
      <c r="E78" s="527"/>
      <c r="F78" s="527"/>
      <c r="G78" s="527"/>
      <c r="H78" s="527"/>
      <c r="I78" s="527"/>
      <c r="J78" s="527"/>
      <c r="K78" s="527"/>
      <c r="L78" s="527"/>
      <c r="M78" s="527"/>
      <c r="N78" s="527"/>
      <c r="O78" s="527"/>
      <c r="P78" s="527"/>
      <c r="Q78" s="527"/>
      <c r="R78" s="527"/>
      <c r="S78" s="527"/>
      <c r="T78" s="527"/>
      <c r="U78" s="527"/>
      <c r="V78" s="527"/>
      <c r="W78" s="527"/>
      <c r="X78" s="527"/>
      <c r="Y78" s="527"/>
      <c r="Z78" s="527"/>
      <c r="AA78" s="527"/>
      <c r="AB78" s="527"/>
      <c r="AC78" s="527"/>
      <c r="AD78" s="528"/>
      <c r="AE78" s="529" t="s">
        <v>896</v>
      </c>
      <c r="AF78" s="530"/>
      <c r="AG78" s="530"/>
      <c r="AH78" s="530"/>
      <c r="AI78" s="530"/>
      <c r="AJ78" s="530"/>
      <c r="AK78" s="530"/>
      <c r="AL78" s="530"/>
      <c r="AM78" s="530"/>
      <c r="AN78" s="530"/>
      <c r="AO78" s="532" t="s">
        <v>183</v>
      </c>
      <c r="AP78" s="532"/>
      <c r="AQ78" s="532"/>
      <c r="AR78" s="532"/>
      <c r="AS78" s="532"/>
      <c r="AT78" s="532"/>
      <c r="AU78" s="532"/>
      <c r="AV78" s="532"/>
      <c r="AW78" s="532"/>
      <c r="AX78" s="532"/>
      <c r="AY78" s="506"/>
      <c r="AZ78" s="506"/>
      <c r="BA78" s="506"/>
      <c r="BB78" s="506"/>
      <c r="BC78" s="506"/>
      <c r="BD78" s="506"/>
      <c r="BE78" s="506"/>
      <c r="BF78" s="506"/>
      <c r="BG78" s="506"/>
      <c r="BH78" s="506"/>
      <c r="BI78" s="506"/>
      <c r="BJ78" s="506"/>
      <c r="BK78" s="506"/>
      <c r="BL78" s="506"/>
      <c r="BM78" s="506"/>
      <c r="BN78" s="506"/>
      <c r="BO78" s="506"/>
      <c r="BP78" s="506"/>
      <c r="BQ78" s="506"/>
      <c r="BR78" s="506"/>
      <c r="BS78" s="507"/>
      <c r="BT78" s="507"/>
      <c r="BU78" s="507"/>
      <c r="BV78" s="507"/>
      <c r="BW78" s="507"/>
      <c r="BX78" s="507"/>
      <c r="BY78" s="507"/>
      <c r="BZ78" s="507"/>
      <c r="CA78" s="507"/>
      <c r="CB78" s="507"/>
      <c r="CC78" s="507"/>
      <c r="CD78" s="507"/>
      <c r="CE78" s="507"/>
      <c r="CF78" s="507"/>
      <c r="CG78" s="507"/>
      <c r="CH78" s="507"/>
      <c r="CI78" s="507"/>
      <c r="CJ78" s="507"/>
      <c r="CK78" s="507"/>
      <c r="CL78" s="507"/>
      <c r="CM78" s="507"/>
      <c r="CN78" s="506"/>
      <c r="CO78" s="506"/>
      <c r="CP78" s="506"/>
      <c r="CQ78" s="506"/>
      <c r="CR78" s="506"/>
      <c r="CS78" s="506"/>
      <c r="CT78" s="506"/>
      <c r="CU78" s="506"/>
      <c r="CV78" s="506"/>
      <c r="CW78" s="506"/>
      <c r="CX78" s="506"/>
      <c r="CY78" s="506"/>
      <c r="CZ78" s="506"/>
      <c r="DA78" s="506"/>
      <c r="DB78" s="507"/>
      <c r="DC78" s="507"/>
      <c r="DD78" s="507"/>
      <c r="DE78" s="507"/>
      <c r="DF78" s="507"/>
      <c r="DG78" s="507"/>
      <c r="DH78" s="507"/>
      <c r="DI78" s="507"/>
      <c r="DJ78" s="507"/>
      <c r="DK78" s="507"/>
      <c r="DL78" s="507"/>
      <c r="DM78" s="507"/>
      <c r="DN78" s="507"/>
      <c r="DO78" s="507"/>
      <c r="DP78" s="509"/>
      <c r="DQ78" s="509"/>
      <c r="DR78" s="509"/>
      <c r="DS78" s="509"/>
      <c r="DT78" s="509"/>
      <c r="DU78" s="509"/>
      <c r="DV78" s="509"/>
      <c r="DW78" s="509"/>
      <c r="DX78" s="509"/>
      <c r="DY78" s="509"/>
      <c r="DZ78" s="509"/>
      <c r="EA78" s="509"/>
      <c r="EB78" s="509"/>
      <c r="EC78" s="509"/>
      <c r="ED78" s="509"/>
      <c r="EE78" s="509"/>
      <c r="EF78" s="509"/>
      <c r="EG78" s="509"/>
      <c r="EH78" s="509"/>
      <c r="EI78" s="509"/>
      <c r="EJ78" s="509"/>
      <c r="EK78" s="509"/>
      <c r="EL78" s="509"/>
      <c r="EM78" s="509"/>
      <c r="EN78" s="509"/>
      <c r="EO78" s="509"/>
      <c r="EP78" s="509"/>
      <c r="EQ78" s="509"/>
      <c r="ER78" s="509"/>
      <c r="ES78" s="509"/>
      <c r="ET78" s="509"/>
      <c r="EU78" s="509"/>
      <c r="EV78" s="509"/>
      <c r="EW78" s="509"/>
      <c r="EX78" s="509"/>
      <c r="EY78" s="509"/>
      <c r="EZ78" s="509"/>
      <c r="FA78" s="509"/>
      <c r="FB78" s="509"/>
      <c r="FC78" s="509"/>
      <c r="FD78" s="509"/>
      <c r="FE78" s="509"/>
      <c r="FF78" s="509"/>
      <c r="FG78" s="509"/>
      <c r="FH78" s="509"/>
      <c r="FI78" s="509"/>
      <c r="FJ78" s="509"/>
      <c r="FK78" s="629"/>
    </row>
    <row r="79" spans="1:167" s="23" customFormat="1" ht="34.5" hidden="1" customHeight="1">
      <c r="A79" s="527" t="s">
        <v>803</v>
      </c>
      <c r="B79" s="527"/>
      <c r="C79" s="527"/>
      <c r="D79" s="527"/>
      <c r="E79" s="527"/>
      <c r="F79" s="527"/>
      <c r="G79" s="527"/>
      <c r="H79" s="527"/>
      <c r="I79" s="527"/>
      <c r="J79" s="527"/>
      <c r="K79" s="527"/>
      <c r="L79" s="527"/>
      <c r="M79" s="527"/>
      <c r="N79" s="527"/>
      <c r="O79" s="527"/>
      <c r="P79" s="527"/>
      <c r="Q79" s="527"/>
      <c r="R79" s="527"/>
      <c r="S79" s="527"/>
      <c r="T79" s="527"/>
      <c r="U79" s="527"/>
      <c r="V79" s="527"/>
      <c r="W79" s="527"/>
      <c r="X79" s="527"/>
      <c r="Y79" s="527"/>
      <c r="Z79" s="527"/>
      <c r="AA79" s="527"/>
      <c r="AB79" s="527"/>
      <c r="AC79" s="527"/>
      <c r="AD79" s="528"/>
      <c r="AE79" s="529" t="s">
        <v>896</v>
      </c>
      <c r="AF79" s="530"/>
      <c r="AG79" s="530"/>
      <c r="AH79" s="530"/>
      <c r="AI79" s="530"/>
      <c r="AJ79" s="530"/>
      <c r="AK79" s="530"/>
      <c r="AL79" s="530"/>
      <c r="AM79" s="530"/>
      <c r="AN79" s="530"/>
      <c r="AO79" s="532" t="s">
        <v>184</v>
      </c>
      <c r="AP79" s="532"/>
      <c r="AQ79" s="532"/>
      <c r="AR79" s="532"/>
      <c r="AS79" s="532"/>
      <c r="AT79" s="532"/>
      <c r="AU79" s="532"/>
      <c r="AV79" s="532"/>
      <c r="AW79" s="532"/>
      <c r="AX79" s="532"/>
      <c r="AY79" s="506"/>
      <c r="AZ79" s="506"/>
      <c r="BA79" s="506"/>
      <c r="BB79" s="506"/>
      <c r="BC79" s="506"/>
      <c r="BD79" s="506"/>
      <c r="BE79" s="506"/>
      <c r="BF79" s="506"/>
      <c r="BG79" s="506"/>
      <c r="BH79" s="506"/>
      <c r="BI79" s="506"/>
      <c r="BJ79" s="506"/>
      <c r="BK79" s="506"/>
      <c r="BL79" s="506"/>
      <c r="BM79" s="506"/>
      <c r="BN79" s="506"/>
      <c r="BO79" s="506"/>
      <c r="BP79" s="506"/>
      <c r="BQ79" s="506"/>
      <c r="BR79" s="506"/>
      <c r="BS79" s="507"/>
      <c r="BT79" s="507"/>
      <c r="BU79" s="507"/>
      <c r="BV79" s="507"/>
      <c r="BW79" s="507"/>
      <c r="BX79" s="507"/>
      <c r="BY79" s="507"/>
      <c r="BZ79" s="507"/>
      <c r="CA79" s="507"/>
      <c r="CB79" s="507"/>
      <c r="CC79" s="507"/>
      <c r="CD79" s="507"/>
      <c r="CE79" s="507"/>
      <c r="CF79" s="507"/>
      <c r="CG79" s="507"/>
      <c r="CH79" s="507"/>
      <c r="CI79" s="507"/>
      <c r="CJ79" s="507"/>
      <c r="CK79" s="507"/>
      <c r="CL79" s="507"/>
      <c r="CM79" s="507"/>
      <c r="CN79" s="506"/>
      <c r="CO79" s="506"/>
      <c r="CP79" s="506"/>
      <c r="CQ79" s="506"/>
      <c r="CR79" s="506"/>
      <c r="CS79" s="506"/>
      <c r="CT79" s="506"/>
      <c r="CU79" s="506"/>
      <c r="CV79" s="506"/>
      <c r="CW79" s="506"/>
      <c r="CX79" s="506"/>
      <c r="CY79" s="506"/>
      <c r="CZ79" s="506"/>
      <c r="DA79" s="506"/>
      <c r="DB79" s="507"/>
      <c r="DC79" s="507"/>
      <c r="DD79" s="507"/>
      <c r="DE79" s="507"/>
      <c r="DF79" s="507"/>
      <c r="DG79" s="507"/>
      <c r="DH79" s="507"/>
      <c r="DI79" s="507"/>
      <c r="DJ79" s="507"/>
      <c r="DK79" s="507"/>
      <c r="DL79" s="507"/>
      <c r="DM79" s="507"/>
      <c r="DN79" s="507"/>
      <c r="DO79" s="507"/>
      <c r="DP79" s="509"/>
      <c r="DQ79" s="509"/>
      <c r="DR79" s="509"/>
      <c r="DS79" s="509"/>
      <c r="DT79" s="509"/>
      <c r="DU79" s="509"/>
      <c r="DV79" s="509"/>
      <c r="DW79" s="509"/>
      <c r="DX79" s="509"/>
      <c r="DY79" s="509"/>
      <c r="DZ79" s="509"/>
      <c r="EA79" s="509"/>
      <c r="EB79" s="509"/>
      <c r="EC79" s="509"/>
      <c r="ED79" s="509"/>
      <c r="EE79" s="509"/>
      <c r="EF79" s="509"/>
      <c r="EG79" s="509"/>
      <c r="EH79" s="509"/>
      <c r="EI79" s="509"/>
      <c r="EJ79" s="509"/>
      <c r="EK79" s="509"/>
      <c r="EL79" s="509"/>
      <c r="EM79" s="509"/>
      <c r="EN79" s="509"/>
      <c r="EO79" s="509"/>
      <c r="EP79" s="509"/>
      <c r="EQ79" s="509"/>
      <c r="ER79" s="509"/>
      <c r="ES79" s="509"/>
      <c r="ET79" s="509"/>
      <c r="EU79" s="509"/>
      <c r="EV79" s="509"/>
      <c r="EW79" s="509"/>
      <c r="EX79" s="509"/>
      <c r="EY79" s="509"/>
      <c r="EZ79" s="509"/>
      <c r="FA79" s="509"/>
      <c r="FB79" s="509"/>
      <c r="FC79" s="509"/>
      <c r="FD79" s="509"/>
      <c r="FE79" s="509"/>
      <c r="FF79" s="509"/>
      <c r="FG79" s="509"/>
      <c r="FH79" s="509"/>
      <c r="FI79" s="509"/>
      <c r="FJ79" s="509"/>
      <c r="FK79" s="629"/>
    </row>
    <row r="80" spans="1:167" s="23" customFormat="1" ht="25.5" customHeight="1">
      <c r="A80" s="519" t="s">
        <v>931</v>
      </c>
      <c r="B80" s="519"/>
      <c r="C80" s="519"/>
      <c r="D80" s="519"/>
      <c r="E80" s="519"/>
      <c r="F80" s="519"/>
      <c r="G80" s="519"/>
      <c r="H80" s="519"/>
      <c r="I80" s="519"/>
      <c r="J80" s="519"/>
      <c r="K80" s="519"/>
      <c r="L80" s="519"/>
      <c r="M80" s="519"/>
      <c r="N80" s="519"/>
      <c r="O80" s="519"/>
      <c r="P80" s="519"/>
      <c r="Q80" s="519"/>
      <c r="R80" s="519"/>
      <c r="S80" s="519"/>
      <c r="T80" s="519"/>
      <c r="U80" s="519"/>
      <c r="V80" s="519"/>
      <c r="W80" s="519"/>
      <c r="X80" s="519"/>
      <c r="Y80" s="519"/>
      <c r="Z80" s="519"/>
      <c r="AA80" s="519"/>
      <c r="AB80" s="519"/>
      <c r="AC80" s="519"/>
      <c r="AD80" s="520"/>
      <c r="AE80" s="521" t="s">
        <v>882</v>
      </c>
      <c r="AF80" s="522"/>
      <c r="AG80" s="522"/>
      <c r="AH80" s="522"/>
      <c r="AI80" s="522"/>
      <c r="AJ80" s="522"/>
      <c r="AK80" s="522"/>
      <c r="AL80" s="522"/>
      <c r="AM80" s="522"/>
      <c r="AN80" s="523"/>
      <c r="AO80" s="531" t="s">
        <v>631</v>
      </c>
      <c r="AP80" s="531"/>
      <c r="AQ80" s="531"/>
      <c r="AR80" s="531"/>
      <c r="AS80" s="531"/>
      <c r="AT80" s="531"/>
      <c r="AU80" s="531"/>
      <c r="AV80" s="531"/>
      <c r="AW80" s="531"/>
      <c r="AX80" s="531"/>
      <c r="AY80" s="506"/>
      <c r="AZ80" s="506"/>
      <c r="BA80" s="506"/>
      <c r="BB80" s="506"/>
      <c r="BC80" s="506"/>
      <c r="BD80" s="506"/>
      <c r="BE80" s="506"/>
      <c r="BF80" s="506"/>
      <c r="BG80" s="506"/>
      <c r="BH80" s="506"/>
      <c r="BI80" s="506"/>
      <c r="BJ80" s="506"/>
      <c r="BK80" s="506"/>
      <c r="BL80" s="506"/>
      <c r="BM80" s="506"/>
      <c r="BN80" s="506"/>
      <c r="BO80" s="506"/>
      <c r="BP80" s="506"/>
      <c r="BQ80" s="506"/>
      <c r="BR80" s="506"/>
      <c r="BS80" s="507"/>
      <c r="BT80" s="507"/>
      <c r="BU80" s="507"/>
      <c r="BV80" s="507"/>
      <c r="BW80" s="507"/>
      <c r="BX80" s="507"/>
      <c r="BY80" s="507"/>
      <c r="BZ80" s="507"/>
      <c r="CA80" s="507"/>
      <c r="CB80" s="507"/>
      <c r="CC80" s="507"/>
      <c r="CD80" s="507"/>
      <c r="CE80" s="507"/>
      <c r="CF80" s="507"/>
      <c r="CG80" s="507"/>
      <c r="CH80" s="507"/>
      <c r="CI80" s="507"/>
      <c r="CJ80" s="507"/>
      <c r="CK80" s="507"/>
      <c r="CL80" s="507"/>
      <c r="CM80" s="507"/>
      <c r="CN80" s="506"/>
      <c r="CO80" s="506"/>
      <c r="CP80" s="506"/>
      <c r="CQ80" s="506"/>
      <c r="CR80" s="506"/>
      <c r="CS80" s="506"/>
      <c r="CT80" s="506"/>
      <c r="CU80" s="506"/>
      <c r="CV80" s="506"/>
      <c r="CW80" s="506"/>
      <c r="CX80" s="506"/>
      <c r="CY80" s="506"/>
      <c r="CZ80" s="506"/>
      <c r="DA80" s="506"/>
      <c r="DB80" s="507"/>
      <c r="DC80" s="507"/>
      <c r="DD80" s="507"/>
      <c r="DE80" s="507"/>
      <c r="DF80" s="507"/>
      <c r="DG80" s="507"/>
      <c r="DH80" s="507"/>
      <c r="DI80" s="507"/>
      <c r="DJ80" s="507"/>
      <c r="DK80" s="507"/>
      <c r="DL80" s="507"/>
      <c r="DM80" s="507"/>
      <c r="DN80" s="507"/>
      <c r="DO80" s="507"/>
      <c r="DP80" s="509">
        <v>595700</v>
      </c>
      <c r="DQ80" s="509"/>
      <c r="DR80" s="509"/>
      <c r="DS80" s="509"/>
      <c r="DT80" s="509"/>
      <c r="DU80" s="509"/>
      <c r="DV80" s="509"/>
      <c r="DW80" s="509"/>
      <c r="DX80" s="509"/>
      <c r="DY80" s="509"/>
      <c r="DZ80" s="509"/>
      <c r="EA80" s="509"/>
      <c r="EB80" s="509"/>
      <c r="EC80" s="509"/>
      <c r="ED80" s="509"/>
      <c r="EE80" s="509"/>
      <c r="EF80" s="509"/>
      <c r="EG80" s="509"/>
      <c r="EH80" s="509"/>
      <c r="EI80" s="509"/>
      <c r="EJ80" s="509"/>
      <c r="EK80" s="509"/>
      <c r="EL80" s="509"/>
      <c r="EM80" s="509"/>
      <c r="EN80" s="509"/>
      <c r="EO80" s="509"/>
      <c r="EP80" s="509"/>
      <c r="EQ80" s="509"/>
      <c r="ER80" s="509"/>
      <c r="ES80" s="509"/>
      <c r="ET80" s="509"/>
      <c r="EU80" s="509"/>
      <c r="EV80" s="509"/>
      <c r="EW80" s="509"/>
      <c r="EX80" s="509"/>
      <c r="EY80" s="509"/>
      <c r="EZ80" s="509"/>
      <c r="FA80" s="509"/>
      <c r="FB80" s="509"/>
      <c r="FC80" s="509"/>
      <c r="FD80" s="509"/>
      <c r="FE80" s="509"/>
      <c r="FF80" s="509"/>
      <c r="FG80" s="509"/>
      <c r="FH80" s="509"/>
      <c r="FI80" s="509"/>
      <c r="FJ80" s="509"/>
      <c r="FK80" s="629"/>
    </row>
    <row r="81" spans="1:167" s="23" customFormat="1" ht="21" customHeight="1">
      <c r="A81" s="519" t="s">
        <v>931</v>
      </c>
      <c r="B81" s="519"/>
      <c r="C81" s="519"/>
      <c r="D81" s="519"/>
      <c r="E81" s="519"/>
      <c r="F81" s="519"/>
      <c r="G81" s="519"/>
      <c r="H81" s="519"/>
      <c r="I81" s="519"/>
      <c r="J81" s="519"/>
      <c r="K81" s="519"/>
      <c r="L81" s="519"/>
      <c r="M81" s="519"/>
      <c r="N81" s="519"/>
      <c r="O81" s="519"/>
      <c r="P81" s="519"/>
      <c r="Q81" s="519"/>
      <c r="R81" s="519"/>
      <c r="S81" s="519"/>
      <c r="T81" s="519"/>
      <c r="U81" s="519"/>
      <c r="V81" s="519"/>
      <c r="W81" s="519"/>
      <c r="X81" s="519"/>
      <c r="Y81" s="519"/>
      <c r="Z81" s="519"/>
      <c r="AA81" s="519"/>
      <c r="AB81" s="519"/>
      <c r="AC81" s="519"/>
      <c r="AD81" s="520"/>
      <c r="AE81" s="521" t="s">
        <v>944</v>
      </c>
      <c r="AF81" s="522"/>
      <c r="AG81" s="522"/>
      <c r="AH81" s="522"/>
      <c r="AI81" s="522"/>
      <c r="AJ81" s="522"/>
      <c r="AK81" s="522"/>
      <c r="AL81" s="522"/>
      <c r="AM81" s="522"/>
      <c r="AN81" s="523"/>
      <c r="AO81" s="524" t="s">
        <v>178</v>
      </c>
      <c r="AP81" s="525"/>
      <c r="AQ81" s="525"/>
      <c r="AR81" s="525"/>
      <c r="AS81" s="525"/>
      <c r="AT81" s="525"/>
      <c r="AU81" s="525"/>
      <c r="AV81" s="525"/>
      <c r="AW81" s="525"/>
      <c r="AX81" s="526"/>
      <c r="AY81" s="506"/>
      <c r="AZ81" s="506"/>
      <c r="BA81" s="506"/>
      <c r="BB81" s="506"/>
      <c r="BC81" s="506"/>
      <c r="BD81" s="506"/>
      <c r="BE81" s="506"/>
      <c r="BF81" s="506"/>
      <c r="BG81" s="506"/>
      <c r="BH81" s="506"/>
      <c r="BI81" s="506"/>
      <c r="BJ81" s="506"/>
      <c r="BK81" s="506"/>
      <c r="BL81" s="506"/>
      <c r="BM81" s="506"/>
      <c r="BN81" s="506"/>
      <c r="BO81" s="506"/>
      <c r="BP81" s="506"/>
      <c r="BQ81" s="506"/>
      <c r="BR81" s="506"/>
      <c r="BS81" s="507"/>
      <c r="BT81" s="507"/>
      <c r="BU81" s="507"/>
      <c r="BV81" s="507"/>
      <c r="BW81" s="507"/>
      <c r="BX81" s="507"/>
      <c r="BY81" s="507"/>
      <c r="BZ81" s="507"/>
      <c r="CA81" s="507"/>
      <c r="CB81" s="507"/>
      <c r="CC81" s="507"/>
      <c r="CD81" s="507"/>
      <c r="CE81" s="507"/>
      <c r="CF81" s="507"/>
      <c r="CG81" s="507"/>
      <c r="CH81" s="507"/>
      <c r="CI81" s="507"/>
      <c r="CJ81" s="507"/>
      <c r="CK81" s="507"/>
      <c r="CL81" s="507"/>
      <c r="CM81" s="507"/>
      <c r="CN81" s="506"/>
      <c r="CO81" s="506"/>
      <c r="CP81" s="506"/>
      <c r="CQ81" s="506"/>
      <c r="CR81" s="506"/>
      <c r="CS81" s="506"/>
      <c r="CT81" s="506"/>
      <c r="CU81" s="506"/>
      <c r="CV81" s="506"/>
      <c r="CW81" s="506"/>
      <c r="CX81" s="506"/>
      <c r="CY81" s="506"/>
      <c r="CZ81" s="506"/>
      <c r="DA81" s="506"/>
      <c r="DB81" s="507"/>
      <c r="DC81" s="507"/>
      <c r="DD81" s="507"/>
      <c r="DE81" s="507"/>
      <c r="DF81" s="507"/>
      <c r="DG81" s="507"/>
      <c r="DH81" s="507"/>
      <c r="DI81" s="507"/>
      <c r="DJ81" s="507"/>
      <c r="DK81" s="507"/>
      <c r="DL81" s="507"/>
      <c r="DM81" s="507"/>
      <c r="DN81" s="507"/>
      <c r="DO81" s="507"/>
      <c r="DP81" s="509"/>
      <c r="DQ81" s="509"/>
      <c r="DR81" s="509"/>
      <c r="DS81" s="509"/>
      <c r="DT81" s="509"/>
      <c r="DU81" s="509"/>
      <c r="DV81" s="509"/>
      <c r="DW81" s="509"/>
      <c r="DX81" s="509"/>
      <c r="DY81" s="509"/>
      <c r="DZ81" s="509"/>
      <c r="EA81" s="509"/>
      <c r="EB81" s="509"/>
      <c r="EC81" s="509"/>
      <c r="ED81" s="509"/>
      <c r="EE81" s="509"/>
      <c r="EF81" s="509"/>
      <c r="EG81" s="509"/>
      <c r="EH81" s="509"/>
      <c r="EI81" s="509"/>
      <c r="EJ81" s="509"/>
      <c r="EK81" s="509"/>
      <c r="EL81" s="509"/>
      <c r="EM81" s="509"/>
      <c r="EN81" s="509">
        <v>595700</v>
      </c>
      <c r="EO81" s="509"/>
      <c r="EP81" s="509"/>
      <c r="EQ81" s="509"/>
      <c r="ER81" s="509"/>
      <c r="ES81" s="509"/>
      <c r="ET81" s="509"/>
      <c r="EU81" s="509"/>
      <c r="EV81" s="509"/>
      <c r="EW81" s="509"/>
      <c r="EX81" s="509"/>
      <c r="EY81" s="509"/>
      <c r="EZ81" s="509"/>
      <c r="FA81" s="509"/>
      <c r="FB81" s="509"/>
      <c r="FC81" s="509"/>
      <c r="FD81" s="509"/>
      <c r="FE81" s="509"/>
      <c r="FF81" s="509"/>
      <c r="FG81" s="509"/>
      <c r="FH81" s="509"/>
      <c r="FI81" s="509"/>
      <c r="FJ81" s="509"/>
      <c r="FK81" s="629"/>
    </row>
    <row r="82" spans="1:167" s="23" customFormat="1" ht="21" customHeight="1">
      <c r="A82" s="519" t="s">
        <v>338</v>
      </c>
      <c r="B82" s="519"/>
      <c r="C82" s="519"/>
      <c r="D82" s="519"/>
      <c r="E82" s="519"/>
      <c r="F82" s="519"/>
      <c r="G82" s="519"/>
      <c r="H82" s="519"/>
      <c r="I82" s="519"/>
      <c r="J82" s="519"/>
      <c r="K82" s="519"/>
      <c r="L82" s="519"/>
      <c r="M82" s="519"/>
      <c r="N82" s="519"/>
      <c r="O82" s="519"/>
      <c r="P82" s="519"/>
      <c r="Q82" s="519"/>
      <c r="R82" s="519"/>
      <c r="S82" s="519"/>
      <c r="T82" s="519"/>
      <c r="U82" s="519"/>
      <c r="V82" s="519"/>
      <c r="W82" s="519"/>
      <c r="X82" s="519"/>
      <c r="Y82" s="519"/>
      <c r="Z82" s="519"/>
      <c r="AA82" s="519"/>
      <c r="AB82" s="519"/>
      <c r="AC82" s="519"/>
      <c r="AD82" s="520"/>
      <c r="AE82" s="521" t="s">
        <v>339</v>
      </c>
      <c r="AF82" s="522"/>
      <c r="AG82" s="522"/>
      <c r="AH82" s="522"/>
      <c r="AI82" s="522"/>
      <c r="AJ82" s="522"/>
      <c r="AK82" s="522"/>
      <c r="AL82" s="522"/>
      <c r="AM82" s="522"/>
      <c r="AN82" s="523"/>
      <c r="AO82" s="524" t="s">
        <v>631</v>
      </c>
      <c r="AP82" s="525"/>
      <c r="AQ82" s="525"/>
      <c r="AR82" s="525"/>
      <c r="AS82" s="525"/>
      <c r="AT82" s="525"/>
      <c r="AU82" s="525"/>
      <c r="AV82" s="525"/>
      <c r="AW82" s="525"/>
      <c r="AX82" s="526"/>
      <c r="AY82" s="506"/>
      <c r="AZ82" s="506"/>
      <c r="BA82" s="506"/>
      <c r="BB82" s="506"/>
      <c r="BC82" s="506"/>
      <c r="BD82" s="506"/>
      <c r="BE82" s="506"/>
      <c r="BF82" s="506"/>
      <c r="BG82" s="506"/>
      <c r="BH82" s="506"/>
      <c r="BI82" s="506"/>
      <c r="BJ82" s="506"/>
      <c r="BK82" s="506"/>
      <c r="BL82" s="506"/>
      <c r="BM82" s="506"/>
      <c r="BN82" s="506"/>
      <c r="BO82" s="506"/>
      <c r="BP82" s="506"/>
      <c r="BQ82" s="506"/>
      <c r="BR82" s="506"/>
      <c r="BS82" s="507"/>
      <c r="BT82" s="507"/>
      <c r="BU82" s="507"/>
      <c r="BV82" s="507"/>
      <c r="BW82" s="507"/>
      <c r="BX82" s="507"/>
      <c r="BY82" s="507"/>
      <c r="BZ82" s="507"/>
      <c r="CA82" s="507"/>
      <c r="CB82" s="507"/>
      <c r="CC82" s="507"/>
      <c r="CD82" s="507"/>
      <c r="CE82" s="507"/>
      <c r="CF82" s="507"/>
      <c r="CG82" s="507"/>
      <c r="CH82" s="507"/>
      <c r="CI82" s="507"/>
      <c r="CJ82" s="507"/>
      <c r="CK82" s="507"/>
      <c r="CL82" s="507"/>
      <c r="CM82" s="507"/>
      <c r="CN82" s="506"/>
      <c r="CO82" s="506"/>
      <c r="CP82" s="506"/>
      <c r="CQ82" s="506"/>
      <c r="CR82" s="506"/>
      <c r="CS82" s="506"/>
      <c r="CT82" s="506"/>
      <c r="CU82" s="506"/>
      <c r="CV82" s="506"/>
      <c r="CW82" s="506"/>
      <c r="CX82" s="506"/>
      <c r="CY82" s="506"/>
      <c r="CZ82" s="506"/>
      <c r="DA82" s="506"/>
      <c r="DB82" s="507"/>
      <c r="DC82" s="507"/>
      <c r="DD82" s="507"/>
      <c r="DE82" s="507"/>
      <c r="DF82" s="507"/>
      <c r="DG82" s="507"/>
      <c r="DH82" s="507"/>
      <c r="DI82" s="507"/>
      <c r="DJ82" s="507"/>
      <c r="DK82" s="507"/>
      <c r="DL82" s="507"/>
      <c r="DM82" s="507"/>
      <c r="DN82" s="507"/>
      <c r="DO82" s="507"/>
      <c r="DP82" s="509">
        <v>1521377.05</v>
      </c>
      <c r="DQ82" s="509"/>
      <c r="DR82" s="509"/>
      <c r="DS82" s="509"/>
      <c r="DT82" s="509"/>
      <c r="DU82" s="509"/>
      <c r="DV82" s="509"/>
      <c r="DW82" s="509"/>
      <c r="DX82" s="509"/>
      <c r="DY82" s="509"/>
      <c r="DZ82" s="509"/>
      <c r="EA82" s="509"/>
      <c r="EB82" s="509"/>
      <c r="EC82" s="509"/>
      <c r="ED82" s="509"/>
      <c r="EE82" s="509"/>
      <c r="EF82" s="509"/>
      <c r="EG82" s="509"/>
      <c r="EH82" s="509"/>
      <c r="EI82" s="509"/>
      <c r="EJ82" s="509"/>
      <c r="EK82" s="509"/>
      <c r="EL82" s="509"/>
      <c r="EM82" s="509"/>
      <c r="EN82" s="509"/>
      <c r="EO82" s="509"/>
      <c r="EP82" s="509"/>
      <c r="EQ82" s="509"/>
      <c r="ER82" s="509"/>
      <c r="ES82" s="509"/>
      <c r="ET82" s="509"/>
      <c r="EU82" s="509"/>
      <c r="EV82" s="509"/>
      <c r="EW82" s="509"/>
      <c r="EX82" s="509"/>
      <c r="EY82" s="509"/>
      <c r="EZ82" s="509"/>
      <c r="FA82" s="509"/>
      <c r="FB82" s="509"/>
      <c r="FC82" s="509"/>
      <c r="FD82" s="509"/>
      <c r="FE82" s="509"/>
      <c r="FF82" s="509"/>
      <c r="FG82" s="509"/>
      <c r="FH82" s="509"/>
      <c r="FI82" s="509"/>
      <c r="FJ82" s="509"/>
      <c r="FK82" s="629"/>
    </row>
    <row r="83" spans="1:167" s="23" customFormat="1" ht="21" customHeight="1">
      <c r="A83" s="519" t="s">
        <v>338</v>
      </c>
      <c r="B83" s="519"/>
      <c r="C83" s="519"/>
      <c r="D83" s="519"/>
      <c r="E83" s="519"/>
      <c r="F83" s="519"/>
      <c r="G83" s="519"/>
      <c r="H83" s="519"/>
      <c r="I83" s="519"/>
      <c r="J83" s="519"/>
      <c r="K83" s="519"/>
      <c r="L83" s="519"/>
      <c r="M83" s="519"/>
      <c r="N83" s="519"/>
      <c r="O83" s="519"/>
      <c r="P83" s="519"/>
      <c r="Q83" s="519"/>
      <c r="R83" s="519"/>
      <c r="S83" s="519"/>
      <c r="T83" s="519"/>
      <c r="U83" s="519"/>
      <c r="V83" s="519"/>
      <c r="W83" s="519"/>
      <c r="X83" s="519"/>
      <c r="Y83" s="519"/>
      <c r="Z83" s="519"/>
      <c r="AA83" s="519"/>
      <c r="AB83" s="519"/>
      <c r="AC83" s="519"/>
      <c r="AD83" s="520"/>
      <c r="AE83" s="521" t="s">
        <v>339</v>
      </c>
      <c r="AF83" s="522"/>
      <c r="AG83" s="522"/>
      <c r="AH83" s="522"/>
      <c r="AI83" s="522"/>
      <c r="AJ83" s="522"/>
      <c r="AK83" s="522"/>
      <c r="AL83" s="522"/>
      <c r="AM83" s="522"/>
      <c r="AN83" s="523"/>
      <c r="AO83" s="524" t="s">
        <v>182</v>
      </c>
      <c r="AP83" s="525"/>
      <c r="AQ83" s="525"/>
      <c r="AR83" s="525"/>
      <c r="AS83" s="525"/>
      <c r="AT83" s="525"/>
      <c r="AU83" s="525"/>
      <c r="AV83" s="525"/>
      <c r="AW83" s="525"/>
      <c r="AX83" s="526"/>
      <c r="AY83" s="506"/>
      <c r="AZ83" s="506"/>
      <c r="BA83" s="506"/>
      <c r="BB83" s="506"/>
      <c r="BC83" s="506"/>
      <c r="BD83" s="506"/>
      <c r="BE83" s="506"/>
      <c r="BF83" s="506"/>
      <c r="BG83" s="506"/>
      <c r="BH83" s="506"/>
      <c r="BI83" s="506"/>
      <c r="BJ83" s="506"/>
      <c r="BK83" s="506"/>
      <c r="BL83" s="506"/>
      <c r="BM83" s="506"/>
      <c r="BN83" s="506"/>
      <c r="BO83" s="506"/>
      <c r="BP83" s="506"/>
      <c r="BQ83" s="506"/>
      <c r="BR83" s="506"/>
      <c r="BS83" s="507"/>
      <c r="BT83" s="507"/>
      <c r="BU83" s="507"/>
      <c r="BV83" s="507"/>
      <c r="BW83" s="507"/>
      <c r="BX83" s="507"/>
      <c r="BY83" s="507"/>
      <c r="BZ83" s="507"/>
      <c r="CA83" s="507"/>
      <c r="CB83" s="507"/>
      <c r="CC83" s="507"/>
      <c r="CD83" s="507"/>
      <c r="CE83" s="507"/>
      <c r="CF83" s="507"/>
      <c r="CG83" s="507"/>
      <c r="CH83" s="507"/>
      <c r="CI83" s="507"/>
      <c r="CJ83" s="507"/>
      <c r="CK83" s="507"/>
      <c r="CL83" s="507"/>
      <c r="CM83" s="507"/>
      <c r="CN83" s="506"/>
      <c r="CO83" s="506"/>
      <c r="CP83" s="506"/>
      <c r="CQ83" s="506"/>
      <c r="CR83" s="506"/>
      <c r="CS83" s="506"/>
      <c r="CT83" s="506"/>
      <c r="CU83" s="506"/>
      <c r="CV83" s="506"/>
      <c r="CW83" s="506"/>
      <c r="CX83" s="506"/>
      <c r="CY83" s="506"/>
      <c r="CZ83" s="506"/>
      <c r="DA83" s="506"/>
      <c r="DB83" s="507"/>
      <c r="DC83" s="507"/>
      <c r="DD83" s="507"/>
      <c r="DE83" s="507"/>
      <c r="DF83" s="507"/>
      <c r="DG83" s="507"/>
      <c r="DH83" s="507"/>
      <c r="DI83" s="507"/>
      <c r="DJ83" s="507"/>
      <c r="DK83" s="507"/>
      <c r="DL83" s="507"/>
      <c r="DM83" s="507"/>
      <c r="DN83" s="507"/>
      <c r="DO83" s="507"/>
      <c r="DP83" s="509"/>
      <c r="DQ83" s="509"/>
      <c r="DR83" s="509"/>
      <c r="DS83" s="509"/>
      <c r="DT83" s="509"/>
      <c r="DU83" s="509"/>
      <c r="DV83" s="509"/>
      <c r="DW83" s="509"/>
      <c r="DX83" s="509"/>
      <c r="DY83" s="509"/>
      <c r="DZ83" s="509"/>
      <c r="EA83" s="509"/>
      <c r="EB83" s="509"/>
      <c r="EC83" s="509"/>
      <c r="ED83" s="509"/>
      <c r="EE83" s="509"/>
      <c r="EF83" s="509"/>
      <c r="EG83" s="509"/>
      <c r="EH83" s="509"/>
      <c r="EI83" s="509"/>
      <c r="EJ83" s="509"/>
      <c r="EK83" s="509"/>
      <c r="EL83" s="509"/>
      <c r="EM83" s="509"/>
      <c r="EN83" s="509">
        <v>1521377.05</v>
      </c>
      <c r="EO83" s="509"/>
      <c r="EP83" s="509"/>
      <c r="EQ83" s="509"/>
      <c r="ER83" s="509"/>
      <c r="ES83" s="509"/>
      <c r="ET83" s="509"/>
      <c r="EU83" s="509"/>
      <c r="EV83" s="509"/>
      <c r="EW83" s="509"/>
      <c r="EX83" s="509"/>
      <c r="EY83" s="509"/>
      <c r="EZ83" s="509"/>
      <c r="FA83" s="509"/>
      <c r="FB83" s="509"/>
      <c r="FC83" s="509"/>
      <c r="FD83" s="509"/>
      <c r="FE83" s="509"/>
      <c r="FF83" s="509"/>
      <c r="FG83" s="509"/>
      <c r="FH83" s="509"/>
      <c r="FI83" s="509"/>
      <c r="FJ83" s="509"/>
      <c r="FK83" s="629"/>
    </row>
    <row r="84" spans="1:167" s="23" customFormat="1" ht="21" customHeight="1">
      <c r="A84" s="519" t="s">
        <v>338</v>
      </c>
      <c r="B84" s="519"/>
      <c r="C84" s="519"/>
      <c r="D84" s="519"/>
      <c r="E84" s="519"/>
      <c r="F84" s="519"/>
      <c r="G84" s="519"/>
      <c r="H84" s="519"/>
      <c r="I84" s="519"/>
      <c r="J84" s="519"/>
      <c r="K84" s="519"/>
      <c r="L84" s="519"/>
      <c r="M84" s="519"/>
      <c r="N84" s="519"/>
      <c r="O84" s="519"/>
      <c r="P84" s="519"/>
      <c r="Q84" s="519"/>
      <c r="R84" s="519"/>
      <c r="S84" s="519"/>
      <c r="T84" s="519"/>
      <c r="U84" s="519"/>
      <c r="V84" s="519"/>
      <c r="W84" s="519"/>
      <c r="X84" s="519"/>
      <c r="Y84" s="519"/>
      <c r="Z84" s="519"/>
      <c r="AA84" s="519"/>
      <c r="AB84" s="519"/>
      <c r="AC84" s="519"/>
      <c r="AD84" s="520"/>
      <c r="AE84" s="521" t="s">
        <v>340</v>
      </c>
      <c r="AF84" s="522"/>
      <c r="AG84" s="522"/>
      <c r="AH84" s="522"/>
      <c r="AI84" s="522"/>
      <c r="AJ84" s="522"/>
      <c r="AK84" s="522"/>
      <c r="AL84" s="522"/>
      <c r="AM84" s="522"/>
      <c r="AN84" s="523"/>
      <c r="AO84" s="524" t="s">
        <v>631</v>
      </c>
      <c r="AP84" s="525"/>
      <c r="AQ84" s="525"/>
      <c r="AR84" s="525"/>
      <c r="AS84" s="525"/>
      <c r="AT84" s="525"/>
      <c r="AU84" s="525"/>
      <c r="AV84" s="525"/>
      <c r="AW84" s="525"/>
      <c r="AX84" s="526"/>
      <c r="AY84" s="506"/>
      <c r="AZ84" s="506"/>
      <c r="BA84" s="506"/>
      <c r="BB84" s="506"/>
      <c r="BC84" s="506"/>
      <c r="BD84" s="506"/>
      <c r="BE84" s="506"/>
      <c r="BF84" s="506"/>
      <c r="BG84" s="506"/>
      <c r="BH84" s="506"/>
      <c r="BI84" s="506"/>
      <c r="BJ84" s="506"/>
      <c r="BK84" s="506"/>
      <c r="BL84" s="506"/>
      <c r="BM84" s="506"/>
      <c r="BN84" s="506"/>
      <c r="BO84" s="506"/>
      <c r="BP84" s="506"/>
      <c r="BQ84" s="506"/>
      <c r="BR84" s="506"/>
      <c r="BS84" s="507"/>
      <c r="BT84" s="507"/>
      <c r="BU84" s="507"/>
      <c r="BV84" s="507"/>
      <c r="BW84" s="507"/>
      <c r="BX84" s="507"/>
      <c r="BY84" s="507"/>
      <c r="BZ84" s="507"/>
      <c r="CA84" s="507"/>
      <c r="CB84" s="507"/>
      <c r="CC84" s="507"/>
      <c r="CD84" s="507"/>
      <c r="CE84" s="507"/>
      <c r="CF84" s="507"/>
      <c r="CG84" s="507"/>
      <c r="CH84" s="507"/>
      <c r="CI84" s="507"/>
      <c r="CJ84" s="507"/>
      <c r="CK84" s="507"/>
      <c r="CL84" s="507"/>
      <c r="CM84" s="507"/>
      <c r="CN84" s="506"/>
      <c r="CO84" s="506"/>
      <c r="CP84" s="506"/>
      <c r="CQ84" s="506"/>
      <c r="CR84" s="506"/>
      <c r="CS84" s="506"/>
      <c r="CT84" s="506"/>
      <c r="CU84" s="506"/>
      <c r="CV84" s="506"/>
      <c r="CW84" s="506"/>
      <c r="CX84" s="506"/>
      <c r="CY84" s="506"/>
      <c r="CZ84" s="506"/>
      <c r="DA84" s="506"/>
      <c r="DB84" s="507"/>
      <c r="DC84" s="507"/>
      <c r="DD84" s="507"/>
      <c r="DE84" s="507"/>
      <c r="DF84" s="507"/>
      <c r="DG84" s="507"/>
      <c r="DH84" s="507"/>
      <c r="DI84" s="507"/>
      <c r="DJ84" s="507"/>
      <c r="DK84" s="507"/>
      <c r="DL84" s="507"/>
      <c r="DM84" s="507"/>
      <c r="DN84" s="507"/>
      <c r="DO84" s="507"/>
      <c r="DP84" s="509">
        <v>111607.35</v>
      </c>
      <c r="DQ84" s="509"/>
      <c r="DR84" s="509"/>
      <c r="DS84" s="509"/>
      <c r="DT84" s="509"/>
      <c r="DU84" s="509"/>
      <c r="DV84" s="509"/>
      <c r="DW84" s="509"/>
      <c r="DX84" s="509"/>
      <c r="DY84" s="509"/>
      <c r="DZ84" s="509"/>
      <c r="EA84" s="509"/>
      <c r="EB84" s="509"/>
      <c r="EC84" s="509"/>
      <c r="ED84" s="509"/>
      <c r="EE84" s="509"/>
      <c r="EF84" s="509"/>
      <c r="EG84" s="509"/>
      <c r="EH84" s="509"/>
      <c r="EI84" s="509"/>
      <c r="EJ84" s="509"/>
      <c r="EK84" s="509"/>
      <c r="EL84" s="509"/>
      <c r="EM84" s="509"/>
      <c r="EN84" s="509"/>
      <c r="EO84" s="509"/>
      <c r="EP84" s="509"/>
      <c r="EQ84" s="509"/>
      <c r="ER84" s="509"/>
      <c r="ES84" s="509"/>
      <c r="ET84" s="509"/>
      <c r="EU84" s="509"/>
      <c r="EV84" s="509"/>
      <c r="EW84" s="509"/>
      <c r="EX84" s="509"/>
      <c r="EY84" s="509"/>
      <c r="EZ84" s="509"/>
      <c r="FA84" s="509"/>
      <c r="FB84" s="509"/>
      <c r="FC84" s="509"/>
      <c r="FD84" s="509"/>
      <c r="FE84" s="509"/>
      <c r="FF84" s="509"/>
      <c r="FG84" s="509"/>
      <c r="FH84" s="509"/>
      <c r="FI84" s="509"/>
      <c r="FJ84" s="509"/>
      <c r="FK84" s="629"/>
    </row>
    <row r="85" spans="1:167" s="23" customFormat="1" ht="21" customHeight="1">
      <c r="A85" s="519" t="s">
        <v>338</v>
      </c>
      <c r="B85" s="519"/>
      <c r="C85" s="519"/>
      <c r="D85" s="519"/>
      <c r="E85" s="519"/>
      <c r="F85" s="519"/>
      <c r="G85" s="519"/>
      <c r="H85" s="519"/>
      <c r="I85" s="519"/>
      <c r="J85" s="519"/>
      <c r="K85" s="519"/>
      <c r="L85" s="519"/>
      <c r="M85" s="519"/>
      <c r="N85" s="519"/>
      <c r="O85" s="519"/>
      <c r="P85" s="519"/>
      <c r="Q85" s="519"/>
      <c r="R85" s="519"/>
      <c r="S85" s="519"/>
      <c r="T85" s="519"/>
      <c r="U85" s="519"/>
      <c r="V85" s="519"/>
      <c r="W85" s="519"/>
      <c r="X85" s="519"/>
      <c r="Y85" s="519"/>
      <c r="Z85" s="519"/>
      <c r="AA85" s="519"/>
      <c r="AB85" s="519"/>
      <c r="AC85" s="519"/>
      <c r="AD85" s="520"/>
      <c r="AE85" s="521" t="s">
        <v>340</v>
      </c>
      <c r="AF85" s="522"/>
      <c r="AG85" s="522"/>
      <c r="AH85" s="522"/>
      <c r="AI85" s="522"/>
      <c r="AJ85" s="522"/>
      <c r="AK85" s="522"/>
      <c r="AL85" s="522"/>
      <c r="AM85" s="522"/>
      <c r="AN85" s="523"/>
      <c r="AO85" s="524" t="s">
        <v>182</v>
      </c>
      <c r="AP85" s="525"/>
      <c r="AQ85" s="525"/>
      <c r="AR85" s="525"/>
      <c r="AS85" s="525"/>
      <c r="AT85" s="525"/>
      <c r="AU85" s="525"/>
      <c r="AV85" s="525"/>
      <c r="AW85" s="525"/>
      <c r="AX85" s="526"/>
      <c r="AY85" s="506"/>
      <c r="AZ85" s="506"/>
      <c r="BA85" s="506"/>
      <c r="BB85" s="506"/>
      <c r="BC85" s="506"/>
      <c r="BD85" s="506"/>
      <c r="BE85" s="506"/>
      <c r="BF85" s="506"/>
      <c r="BG85" s="506"/>
      <c r="BH85" s="506"/>
      <c r="BI85" s="506"/>
      <c r="BJ85" s="506"/>
      <c r="BK85" s="506"/>
      <c r="BL85" s="506"/>
      <c r="BM85" s="506"/>
      <c r="BN85" s="506"/>
      <c r="BO85" s="506"/>
      <c r="BP85" s="506"/>
      <c r="BQ85" s="506"/>
      <c r="BR85" s="506"/>
      <c r="BS85" s="507"/>
      <c r="BT85" s="507"/>
      <c r="BU85" s="507"/>
      <c r="BV85" s="507"/>
      <c r="BW85" s="507"/>
      <c r="BX85" s="507"/>
      <c r="BY85" s="507"/>
      <c r="BZ85" s="507"/>
      <c r="CA85" s="507"/>
      <c r="CB85" s="507"/>
      <c r="CC85" s="507"/>
      <c r="CD85" s="507"/>
      <c r="CE85" s="507"/>
      <c r="CF85" s="507"/>
      <c r="CG85" s="507"/>
      <c r="CH85" s="507"/>
      <c r="CI85" s="507"/>
      <c r="CJ85" s="507"/>
      <c r="CK85" s="507"/>
      <c r="CL85" s="507"/>
      <c r="CM85" s="507"/>
      <c r="CN85" s="506"/>
      <c r="CO85" s="506"/>
      <c r="CP85" s="506"/>
      <c r="CQ85" s="506"/>
      <c r="CR85" s="506"/>
      <c r="CS85" s="506"/>
      <c r="CT85" s="506"/>
      <c r="CU85" s="506"/>
      <c r="CV85" s="506"/>
      <c r="CW85" s="506"/>
      <c r="CX85" s="506"/>
      <c r="CY85" s="506"/>
      <c r="CZ85" s="506"/>
      <c r="DA85" s="506"/>
      <c r="DB85" s="507"/>
      <c r="DC85" s="507"/>
      <c r="DD85" s="507"/>
      <c r="DE85" s="507"/>
      <c r="DF85" s="507"/>
      <c r="DG85" s="507"/>
      <c r="DH85" s="507"/>
      <c r="DI85" s="507"/>
      <c r="DJ85" s="507"/>
      <c r="DK85" s="507"/>
      <c r="DL85" s="507"/>
      <c r="DM85" s="507"/>
      <c r="DN85" s="507"/>
      <c r="DO85" s="507"/>
      <c r="DP85" s="509"/>
      <c r="DQ85" s="509"/>
      <c r="DR85" s="509"/>
      <c r="DS85" s="509"/>
      <c r="DT85" s="509"/>
      <c r="DU85" s="509"/>
      <c r="DV85" s="509"/>
      <c r="DW85" s="509"/>
      <c r="DX85" s="509"/>
      <c r="DY85" s="509"/>
      <c r="DZ85" s="509"/>
      <c r="EA85" s="509"/>
      <c r="EB85" s="509"/>
      <c r="EC85" s="509"/>
      <c r="ED85" s="509"/>
      <c r="EE85" s="509"/>
      <c r="EF85" s="509"/>
      <c r="EG85" s="509"/>
      <c r="EH85" s="509"/>
      <c r="EI85" s="509"/>
      <c r="EJ85" s="509"/>
      <c r="EK85" s="509"/>
      <c r="EL85" s="509"/>
      <c r="EM85" s="509"/>
      <c r="EN85" s="509">
        <v>111607.35</v>
      </c>
      <c r="EO85" s="509"/>
      <c r="EP85" s="509"/>
      <c r="EQ85" s="509"/>
      <c r="ER85" s="509"/>
      <c r="ES85" s="509"/>
      <c r="ET85" s="509"/>
      <c r="EU85" s="509"/>
      <c r="EV85" s="509"/>
      <c r="EW85" s="509"/>
      <c r="EX85" s="509"/>
      <c r="EY85" s="509"/>
      <c r="EZ85" s="509"/>
      <c r="FA85" s="509"/>
      <c r="FB85" s="509"/>
      <c r="FC85" s="509"/>
      <c r="FD85" s="509"/>
      <c r="FE85" s="509"/>
      <c r="FF85" s="509"/>
      <c r="FG85" s="509"/>
      <c r="FH85" s="509"/>
      <c r="FI85" s="509"/>
      <c r="FJ85" s="509"/>
      <c r="FK85" s="629"/>
    </row>
    <row r="86" spans="1:167" s="23" customFormat="1" ht="21" customHeight="1">
      <c r="A86" s="519" t="s">
        <v>338</v>
      </c>
      <c r="B86" s="519"/>
      <c r="C86" s="519"/>
      <c r="D86" s="519"/>
      <c r="E86" s="519"/>
      <c r="F86" s="519"/>
      <c r="G86" s="519"/>
      <c r="H86" s="519"/>
      <c r="I86" s="519"/>
      <c r="J86" s="519"/>
      <c r="K86" s="519"/>
      <c r="L86" s="519"/>
      <c r="M86" s="519"/>
      <c r="N86" s="519"/>
      <c r="O86" s="519"/>
      <c r="P86" s="519"/>
      <c r="Q86" s="519"/>
      <c r="R86" s="519"/>
      <c r="S86" s="519"/>
      <c r="T86" s="519"/>
      <c r="U86" s="519"/>
      <c r="V86" s="519"/>
      <c r="W86" s="519"/>
      <c r="X86" s="519"/>
      <c r="Y86" s="519"/>
      <c r="Z86" s="519"/>
      <c r="AA86" s="519"/>
      <c r="AB86" s="519"/>
      <c r="AC86" s="519"/>
      <c r="AD86" s="520"/>
      <c r="AE86" s="521" t="s">
        <v>341</v>
      </c>
      <c r="AF86" s="522"/>
      <c r="AG86" s="522"/>
      <c r="AH86" s="522"/>
      <c r="AI86" s="522"/>
      <c r="AJ86" s="522"/>
      <c r="AK86" s="522"/>
      <c r="AL86" s="522"/>
      <c r="AM86" s="522"/>
      <c r="AN86" s="523"/>
      <c r="AO86" s="524" t="s">
        <v>631</v>
      </c>
      <c r="AP86" s="525"/>
      <c r="AQ86" s="525"/>
      <c r="AR86" s="525"/>
      <c r="AS86" s="525"/>
      <c r="AT86" s="525"/>
      <c r="AU86" s="525"/>
      <c r="AV86" s="525"/>
      <c r="AW86" s="525"/>
      <c r="AX86" s="526"/>
      <c r="AY86" s="506"/>
      <c r="AZ86" s="506"/>
      <c r="BA86" s="506"/>
      <c r="BB86" s="506"/>
      <c r="BC86" s="506"/>
      <c r="BD86" s="506"/>
      <c r="BE86" s="506"/>
      <c r="BF86" s="506"/>
      <c r="BG86" s="506"/>
      <c r="BH86" s="506"/>
      <c r="BI86" s="506"/>
      <c r="BJ86" s="506"/>
      <c r="BK86" s="506"/>
      <c r="BL86" s="506"/>
      <c r="BM86" s="506"/>
      <c r="BN86" s="506"/>
      <c r="BO86" s="506"/>
      <c r="BP86" s="506"/>
      <c r="BQ86" s="506"/>
      <c r="BR86" s="506"/>
      <c r="BS86" s="507"/>
      <c r="BT86" s="507"/>
      <c r="BU86" s="507"/>
      <c r="BV86" s="507"/>
      <c r="BW86" s="507"/>
      <c r="BX86" s="507"/>
      <c r="BY86" s="507"/>
      <c r="BZ86" s="507"/>
      <c r="CA86" s="507"/>
      <c r="CB86" s="507"/>
      <c r="CC86" s="507"/>
      <c r="CD86" s="507"/>
      <c r="CE86" s="507"/>
      <c r="CF86" s="507"/>
      <c r="CG86" s="507"/>
      <c r="CH86" s="507"/>
      <c r="CI86" s="507"/>
      <c r="CJ86" s="507"/>
      <c r="CK86" s="507"/>
      <c r="CL86" s="507"/>
      <c r="CM86" s="507"/>
      <c r="CN86" s="506"/>
      <c r="CO86" s="506"/>
      <c r="CP86" s="506"/>
      <c r="CQ86" s="506"/>
      <c r="CR86" s="506"/>
      <c r="CS86" s="506"/>
      <c r="CT86" s="506"/>
      <c r="CU86" s="506"/>
      <c r="CV86" s="506"/>
      <c r="CW86" s="506"/>
      <c r="CX86" s="506"/>
      <c r="CY86" s="506"/>
      <c r="CZ86" s="506"/>
      <c r="DA86" s="506"/>
      <c r="DB86" s="507"/>
      <c r="DC86" s="507"/>
      <c r="DD86" s="507"/>
      <c r="DE86" s="507"/>
      <c r="DF86" s="507"/>
      <c r="DG86" s="507"/>
      <c r="DH86" s="507"/>
      <c r="DI86" s="507"/>
      <c r="DJ86" s="507"/>
      <c r="DK86" s="507"/>
      <c r="DL86" s="507"/>
      <c r="DM86" s="507"/>
      <c r="DN86" s="507"/>
      <c r="DO86" s="507"/>
      <c r="DP86" s="509">
        <v>200000</v>
      </c>
      <c r="DQ86" s="509"/>
      <c r="DR86" s="509"/>
      <c r="DS86" s="509"/>
      <c r="DT86" s="509"/>
      <c r="DU86" s="509"/>
      <c r="DV86" s="509"/>
      <c r="DW86" s="509"/>
      <c r="DX86" s="509"/>
      <c r="DY86" s="509"/>
      <c r="DZ86" s="509"/>
      <c r="EA86" s="509"/>
      <c r="EB86" s="509"/>
      <c r="EC86" s="509"/>
      <c r="ED86" s="509"/>
      <c r="EE86" s="509"/>
      <c r="EF86" s="509"/>
      <c r="EG86" s="509"/>
      <c r="EH86" s="509"/>
      <c r="EI86" s="509"/>
      <c r="EJ86" s="509"/>
      <c r="EK86" s="509"/>
      <c r="EL86" s="509"/>
      <c r="EM86" s="509"/>
      <c r="EN86" s="509"/>
      <c r="EO86" s="509"/>
      <c r="EP86" s="509"/>
      <c r="EQ86" s="509"/>
      <c r="ER86" s="509"/>
      <c r="ES86" s="509"/>
      <c r="ET86" s="509"/>
      <c r="EU86" s="509"/>
      <c r="EV86" s="509"/>
      <c r="EW86" s="509"/>
      <c r="EX86" s="509"/>
      <c r="EY86" s="509"/>
      <c r="EZ86" s="509"/>
      <c r="FA86" s="509"/>
      <c r="FB86" s="509"/>
      <c r="FC86" s="509"/>
      <c r="FD86" s="509"/>
      <c r="FE86" s="509"/>
      <c r="FF86" s="509"/>
      <c r="FG86" s="509"/>
      <c r="FH86" s="509"/>
      <c r="FI86" s="509"/>
      <c r="FJ86" s="509"/>
      <c r="FK86" s="629"/>
    </row>
    <row r="87" spans="1:167" s="23" customFormat="1" ht="21" customHeight="1">
      <c r="A87" s="519" t="s">
        <v>338</v>
      </c>
      <c r="B87" s="519"/>
      <c r="C87" s="519"/>
      <c r="D87" s="519"/>
      <c r="E87" s="519"/>
      <c r="F87" s="519"/>
      <c r="G87" s="519"/>
      <c r="H87" s="519"/>
      <c r="I87" s="519"/>
      <c r="J87" s="519"/>
      <c r="K87" s="519"/>
      <c r="L87" s="519"/>
      <c r="M87" s="519"/>
      <c r="N87" s="519"/>
      <c r="O87" s="519"/>
      <c r="P87" s="519"/>
      <c r="Q87" s="519"/>
      <c r="R87" s="519"/>
      <c r="S87" s="519"/>
      <c r="T87" s="519"/>
      <c r="U87" s="519"/>
      <c r="V87" s="519"/>
      <c r="W87" s="519"/>
      <c r="X87" s="519"/>
      <c r="Y87" s="519"/>
      <c r="Z87" s="519"/>
      <c r="AA87" s="519"/>
      <c r="AB87" s="519"/>
      <c r="AC87" s="519"/>
      <c r="AD87" s="520"/>
      <c r="AE87" s="521" t="s">
        <v>341</v>
      </c>
      <c r="AF87" s="522"/>
      <c r="AG87" s="522"/>
      <c r="AH87" s="522"/>
      <c r="AI87" s="522"/>
      <c r="AJ87" s="522"/>
      <c r="AK87" s="522"/>
      <c r="AL87" s="522"/>
      <c r="AM87" s="522"/>
      <c r="AN87" s="523"/>
      <c r="AO87" s="524" t="s">
        <v>182</v>
      </c>
      <c r="AP87" s="525"/>
      <c r="AQ87" s="525"/>
      <c r="AR87" s="525"/>
      <c r="AS87" s="525"/>
      <c r="AT87" s="525"/>
      <c r="AU87" s="525"/>
      <c r="AV87" s="525"/>
      <c r="AW87" s="525"/>
      <c r="AX87" s="526"/>
      <c r="AY87" s="506"/>
      <c r="AZ87" s="506"/>
      <c r="BA87" s="506"/>
      <c r="BB87" s="506"/>
      <c r="BC87" s="506"/>
      <c r="BD87" s="506"/>
      <c r="BE87" s="506"/>
      <c r="BF87" s="506"/>
      <c r="BG87" s="506"/>
      <c r="BH87" s="506"/>
      <c r="BI87" s="506"/>
      <c r="BJ87" s="506"/>
      <c r="BK87" s="506"/>
      <c r="BL87" s="506"/>
      <c r="BM87" s="506"/>
      <c r="BN87" s="506"/>
      <c r="BO87" s="506"/>
      <c r="BP87" s="506"/>
      <c r="BQ87" s="506"/>
      <c r="BR87" s="506"/>
      <c r="BS87" s="507"/>
      <c r="BT87" s="507"/>
      <c r="BU87" s="507"/>
      <c r="BV87" s="507"/>
      <c r="BW87" s="507"/>
      <c r="BX87" s="507"/>
      <c r="BY87" s="507"/>
      <c r="BZ87" s="507"/>
      <c r="CA87" s="507"/>
      <c r="CB87" s="507"/>
      <c r="CC87" s="507"/>
      <c r="CD87" s="507"/>
      <c r="CE87" s="507"/>
      <c r="CF87" s="507"/>
      <c r="CG87" s="507"/>
      <c r="CH87" s="507"/>
      <c r="CI87" s="507"/>
      <c r="CJ87" s="507"/>
      <c r="CK87" s="507"/>
      <c r="CL87" s="507"/>
      <c r="CM87" s="507"/>
      <c r="CN87" s="506"/>
      <c r="CO87" s="506"/>
      <c r="CP87" s="506"/>
      <c r="CQ87" s="506"/>
      <c r="CR87" s="506"/>
      <c r="CS87" s="506"/>
      <c r="CT87" s="506"/>
      <c r="CU87" s="506"/>
      <c r="CV87" s="506"/>
      <c r="CW87" s="506"/>
      <c r="CX87" s="506"/>
      <c r="CY87" s="506"/>
      <c r="CZ87" s="506"/>
      <c r="DA87" s="506"/>
      <c r="DB87" s="507"/>
      <c r="DC87" s="507"/>
      <c r="DD87" s="507"/>
      <c r="DE87" s="507"/>
      <c r="DF87" s="507"/>
      <c r="DG87" s="507"/>
      <c r="DH87" s="507"/>
      <c r="DI87" s="507"/>
      <c r="DJ87" s="507"/>
      <c r="DK87" s="507"/>
      <c r="DL87" s="507"/>
      <c r="DM87" s="507"/>
      <c r="DN87" s="507"/>
      <c r="DO87" s="507"/>
      <c r="DP87" s="509"/>
      <c r="DQ87" s="509"/>
      <c r="DR87" s="509"/>
      <c r="DS87" s="509"/>
      <c r="DT87" s="509"/>
      <c r="DU87" s="509"/>
      <c r="DV87" s="509"/>
      <c r="DW87" s="509"/>
      <c r="DX87" s="509"/>
      <c r="DY87" s="509"/>
      <c r="DZ87" s="509"/>
      <c r="EA87" s="509"/>
      <c r="EB87" s="509"/>
      <c r="EC87" s="509"/>
      <c r="ED87" s="509"/>
      <c r="EE87" s="509"/>
      <c r="EF87" s="509"/>
      <c r="EG87" s="509"/>
      <c r="EH87" s="509"/>
      <c r="EI87" s="509"/>
      <c r="EJ87" s="509"/>
      <c r="EK87" s="509"/>
      <c r="EL87" s="509"/>
      <c r="EM87" s="509"/>
      <c r="EN87" s="509">
        <v>200000</v>
      </c>
      <c r="EO87" s="509"/>
      <c r="EP87" s="509"/>
      <c r="EQ87" s="509"/>
      <c r="ER87" s="509"/>
      <c r="ES87" s="509"/>
      <c r="ET87" s="509"/>
      <c r="EU87" s="509"/>
      <c r="EV87" s="509"/>
      <c r="EW87" s="509"/>
      <c r="EX87" s="509"/>
      <c r="EY87" s="509"/>
      <c r="EZ87" s="509"/>
      <c r="FA87" s="509"/>
      <c r="FB87" s="509"/>
      <c r="FC87" s="509"/>
      <c r="FD87" s="509"/>
      <c r="FE87" s="509"/>
      <c r="FF87" s="509"/>
      <c r="FG87" s="509"/>
      <c r="FH87" s="509"/>
      <c r="FI87" s="509"/>
      <c r="FJ87" s="509"/>
      <c r="FK87" s="629"/>
    </row>
    <row r="88" spans="1:167" s="23" customFormat="1" ht="21" customHeight="1">
      <c r="A88" s="519" t="s">
        <v>199</v>
      </c>
      <c r="B88" s="519"/>
      <c r="C88" s="519"/>
      <c r="D88" s="519"/>
      <c r="E88" s="519"/>
      <c r="F88" s="519"/>
      <c r="G88" s="519"/>
      <c r="H88" s="519"/>
      <c r="I88" s="519"/>
      <c r="J88" s="519"/>
      <c r="K88" s="519"/>
      <c r="L88" s="519"/>
      <c r="M88" s="519"/>
      <c r="N88" s="519"/>
      <c r="O88" s="519"/>
      <c r="P88" s="519"/>
      <c r="Q88" s="519"/>
      <c r="R88" s="519"/>
      <c r="S88" s="519"/>
      <c r="T88" s="519"/>
      <c r="U88" s="519"/>
      <c r="V88" s="519"/>
      <c r="W88" s="519"/>
      <c r="X88" s="519"/>
      <c r="Y88" s="519"/>
      <c r="Z88" s="519"/>
      <c r="AA88" s="519"/>
      <c r="AB88" s="519"/>
      <c r="AC88" s="519"/>
      <c r="AD88" s="520"/>
      <c r="AE88" s="521" t="s">
        <v>198</v>
      </c>
      <c r="AF88" s="522"/>
      <c r="AG88" s="522"/>
      <c r="AH88" s="522"/>
      <c r="AI88" s="522"/>
      <c r="AJ88" s="522"/>
      <c r="AK88" s="522"/>
      <c r="AL88" s="522"/>
      <c r="AM88" s="522"/>
      <c r="AN88" s="523"/>
      <c r="AO88" s="524" t="s">
        <v>631</v>
      </c>
      <c r="AP88" s="525"/>
      <c r="AQ88" s="525"/>
      <c r="AR88" s="525"/>
      <c r="AS88" s="525"/>
      <c r="AT88" s="525"/>
      <c r="AU88" s="525"/>
      <c r="AV88" s="525"/>
      <c r="AW88" s="525"/>
      <c r="AX88" s="526"/>
      <c r="AY88" s="506"/>
      <c r="AZ88" s="506"/>
      <c r="BA88" s="506"/>
      <c r="BB88" s="506"/>
      <c r="BC88" s="506"/>
      <c r="BD88" s="506"/>
      <c r="BE88" s="506"/>
      <c r="BF88" s="506"/>
      <c r="BG88" s="506"/>
      <c r="BH88" s="506"/>
      <c r="BI88" s="506"/>
      <c r="BJ88" s="506"/>
      <c r="BK88" s="506"/>
      <c r="BL88" s="506"/>
      <c r="BM88" s="506"/>
      <c r="BN88" s="506"/>
      <c r="BO88" s="506"/>
      <c r="BP88" s="506"/>
      <c r="BQ88" s="506"/>
      <c r="BR88" s="506"/>
      <c r="BS88" s="507"/>
      <c r="BT88" s="507"/>
      <c r="BU88" s="507"/>
      <c r="BV88" s="507"/>
      <c r="BW88" s="507"/>
      <c r="BX88" s="507"/>
      <c r="BY88" s="507"/>
      <c r="BZ88" s="507"/>
      <c r="CA88" s="507"/>
      <c r="CB88" s="507"/>
      <c r="CC88" s="507"/>
      <c r="CD88" s="507"/>
      <c r="CE88" s="507"/>
      <c r="CF88" s="507"/>
      <c r="CG88" s="507"/>
      <c r="CH88" s="507"/>
      <c r="CI88" s="507"/>
      <c r="CJ88" s="507"/>
      <c r="CK88" s="507"/>
      <c r="CL88" s="507"/>
      <c r="CM88" s="507"/>
      <c r="CN88" s="506"/>
      <c r="CO88" s="506"/>
      <c r="CP88" s="506"/>
      <c r="CQ88" s="506"/>
      <c r="CR88" s="506"/>
      <c r="CS88" s="506"/>
      <c r="CT88" s="506"/>
      <c r="CU88" s="506"/>
      <c r="CV88" s="506"/>
      <c r="CW88" s="506"/>
      <c r="CX88" s="506"/>
      <c r="CY88" s="506"/>
      <c r="CZ88" s="506"/>
      <c r="DA88" s="506"/>
      <c r="DB88" s="507"/>
      <c r="DC88" s="507"/>
      <c r="DD88" s="507"/>
      <c r="DE88" s="507"/>
      <c r="DF88" s="507"/>
      <c r="DG88" s="507"/>
      <c r="DH88" s="507"/>
      <c r="DI88" s="507"/>
      <c r="DJ88" s="507"/>
      <c r="DK88" s="507"/>
      <c r="DL88" s="507"/>
      <c r="DM88" s="507"/>
      <c r="DN88" s="507"/>
      <c r="DO88" s="507"/>
      <c r="DP88" s="509">
        <v>660524.36</v>
      </c>
      <c r="DQ88" s="509"/>
      <c r="DR88" s="509"/>
      <c r="DS88" s="509"/>
      <c r="DT88" s="509"/>
      <c r="DU88" s="509"/>
      <c r="DV88" s="509"/>
      <c r="DW88" s="509"/>
      <c r="DX88" s="509"/>
      <c r="DY88" s="509"/>
      <c r="DZ88" s="509"/>
      <c r="EA88" s="509"/>
      <c r="EB88" s="509"/>
      <c r="EC88" s="509"/>
      <c r="ED88" s="509"/>
      <c r="EE88" s="509"/>
      <c r="EF88" s="509"/>
      <c r="EG88" s="509"/>
      <c r="EH88" s="509"/>
      <c r="EI88" s="509"/>
      <c r="EJ88" s="509"/>
      <c r="EK88" s="509"/>
      <c r="EL88" s="509"/>
      <c r="EM88" s="509"/>
      <c r="EN88" s="509"/>
      <c r="EO88" s="509"/>
      <c r="EP88" s="509"/>
      <c r="EQ88" s="509"/>
      <c r="ER88" s="509"/>
      <c r="ES88" s="509"/>
      <c r="ET88" s="509"/>
      <c r="EU88" s="509"/>
      <c r="EV88" s="509"/>
      <c r="EW88" s="509"/>
      <c r="EX88" s="509"/>
      <c r="EY88" s="509"/>
      <c r="EZ88" s="509"/>
      <c r="FA88" s="509"/>
      <c r="FB88" s="509"/>
      <c r="FC88" s="509"/>
      <c r="FD88" s="509"/>
      <c r="FE88" s="509"/>
      <c r="FF88" s="509"/>
      <c r="FG88" s="509"/>
      <c r="FH88" s="509"/>
      <c r="FI88" s="509"/>
      <c r="FJ88" s="509"/>
      <c r="FK88" s="629"/>
    </row>
    <row r="89" spans="1:167" s="23" customFormat="1" ht="21" customHeight="1">
      <c r="A89" s="519" t="s">
        <v>199</v>
      </c>
      <c r="B89" s="519"/>
      <c r="C89" s="519"/>
      <c r="D89" s="519"/>
      <c r="E89" s="519"/>
      <c r="F89" s="519"/>
      <c r="G89" s="519"/>
      <c r="H89" s="519"/>
      <c r="I89" s="519"/>
      <c r="J89" s="519"/>
      <c r="K89" s="519"/>
      <c r="L89" s="519"/>
      <c r="M89" s="519"/>
      <c r="N89" s="519"/>
      <c r="O89" s="519"/>
      <c r="P89" s="519"/>
      <c r="Q89" s="519"/>
      <c r="R89" s="519"/>
      <c r="S89" s="519"/>
      <c r="T89" s="519"/>
      <c r="U89" s="519"/>
      <c r="V89" s="519"/>
      <c r="W89" s="519"/>
      <c r="X89" s="519"/>
      <c r="Y89" s="519"/>
      <c r="Z89" s="519"/>
      <c r="AA89" s="519"/>
      <c r="AB89" s="519"/>
      <c r="AC89" s="519"/>
      <c r="AD89" s="520"/>
      <c r="AE89" s="521" t="s">
        <v>198</v>
      </c>
      <c r="AF89" s="522"/>
      <c r="AG89" s="522"/>
      <c r="AH89" s="522"/>
      <c r="AI89" s="522"/>
      <c r="AJ89" s="522"/>
      <c r="AK89" s="522"/>
      <c r="AL89" s="522"/>
      <c r="AM89" s="522"/>
      <c r="AN89" s="523"/>
      <c r="AO89" s="524" t="s">
        <v>176</v>
      </c>
      <c r="AP89" s="525"/>
      <c r="AQ89" s="525"/>
      <c r="AR89" s="525"/>
      <c r="AS89" s="525"/>
      <c r="AT89" s="525"/>
      <c r="AU89" s="525"/>
      <c r="AV89" s="525"/>
      <c r="AW89" s="525"/>
      <c r="AX89" s="526"/>
      <c r="AY89" s="506"/>
      <c r="AZ89" s="506"/>
      <c r="BA89" s="506"/>
      <c r="BB89" s="506"/>
      <c r="BC89" s="506"/>
      <c r="BD89" s="506"/>
      <c r="BE89" s="506"/>
      <c r="BF89" s="506"/>
      <c r="BG89" s="506"/>
      <c r="BH89" s="506"/>
      <c r="BI89" s="506"/>
      <c r="BJ89" s="506"/>
      <c r="BK89" s="506"/>
      <c r="BL89" s="506"/>
      <c r="BM89" s="506"/>
      <c r="BN89" s="506"/>
      <c r="BO89" s="506"/>
      <c r="BP89" s="506"/>
      <c r="BQ89" s="506"/>
      <c r="BR89" s="506"/>
      <c r="BS89" s="507"/>
      <c r="BT89" s="507"/>
      <c r="BU89" s="507"/>
      <c r="BV89" s="507"/>
      <c r="BW89" s="507"/>
      <c r="BX89" s="507"/>
      <c r="BY89" s="507"/>
      <c r="BZ89" s="507"/>
      <c r="CA89" s="507"/>
      <c r="CB89" s="507"/>
      <c r="CC89" s="507"/>
      <c r="CD89" s="507"/>
      <c r="CE89" s="507"/>
      <c r="CF89" s="507"/>
      <c r="CG89" s="507"/>
      <c r="CH89" s="507"/>
      <c r="CI89" s="507"/>
      <c r="CJ89" s="507"/>
      <c r="CK89" s="507"/>
      <c r="CL89" s="507"/>
      <c r="CM89" s="507"/>
      <c r="CN89" s="506"/>
      <c r="CO89" s="506"/>
      <c r="CP89" s="506"/>
      <c r="CQ89" s="506"/>
      <c r="CR89" s="506"/>
      <c r="CS89" s="506"/>
      <c r="CT89" s="506"/>
      <c r="CU89" s="506"/>
      <c r="CV89" s="506"/>
      <c r="CW89" s="506"/>
      <c r="CX89" s="506"/>
      <c r="CY89" s="506"/>
      <c r="CZ89" s="506"/>
      <c r="DA89" s="506"/>
      <c r="DB89" s="507"/>
      <c r="DC89" s="507"/>
      <c r="DD89" s="507"/>
      <c r="DE89" s="507"/>
      <c r="DF89" s="507"/>
      <c r="DG89" s="507"/>
      <c r="DH89" s="507"/>
      <c r="DI89" s="507"/>
      <c r="DJ89" s="507"/>
      <c r="DK89" s="507"/>
      <c r="DL89" s="507"/>
      <c r="DM89" s="507"/>
      <c r="DN89" s="507"/>
      <c r="DO89" s="507"/>
      <c r="DP89" s="509"/>
      <c r="DQ89" s="509"/>
      <c r="DR89" s="509"/>
      <c r="DS89" s="509"/>
      <c r="DT89" s="509"/>
      <c r="DU89" s="509"/>
      <c r="DV89" s="509"/>
      <c r="DW89" s="509"/>
      <c r="DX89" s="509"/>
      <c r="DY89" s="509"/>
      <c r="DZ89" s="509"/>
      <c r="EA89" s="509"/>
      <c r="EB89" s="509"/>
      <c r="EC89" s="509"/>
      <c r="ED89" s="509"/>
      <c r="EE89" s="509"/>
      <c r="EF89" s="509"/>
      <c r="EG89" s="509"/>
      <c r="EH89" s="509"/>
      <c r="EI89" s="509"/>
      <c r="EJ89" s="509"/>
      <c r="EK89" s="509"/>
      <c r="EL89" s="509"/>
      <c r="EM89" s="509"/>
      <c r="EN89" s="509">
        <v>528453.51</v>
      </c>
      <c r="EO89" s="509"/>
      <c r="EP89" s="509"/>
      <c r="EQ89" s="509"/>
      <c r="ER89" s="509"/>
      <c r="ES89" s="509"/>
      <c r="ET89" s="509"/>
      <c r="EU89" s="509"/>
      <c r="EV89" s="509"/>
      <c r="EW89" s="509"/>
      <c r="EX89" s="509"/>
      <c r="EY89" s="509"/>
      <c r="EZ89" s="509"/>
      <c r="FA89" s="509"/>
      <c r="FB89" s="509"/>
      <c r="FC89" s="509"/>
      <c r="FD89" s="509"/>
      <c r="FE89" s="509"/>
      <c r="FF89" s="509"/>
      <c r="FG89" s="509"/>
      <c r="FH89" s="509"/>
      <c r="FI89" s="509"/>
      <c r="FJ89" s="509"/>
      <c r="FK89" s="629"/>
    </row>
    <row r="90" spans="1:167" s="23" customFormat="1" ht="21" customHeight="1">
      <c r="A90" s="519" t="s">
        <v>199</v>
      </c>
      <c r="B90" s="519"/>
      <c r="C90" s="519"/>
      <c r="D90" s="519"/>
      <c r="E90" s="519"/>
      <c r="F90" s="519"/>
      <c r="G90" s="519"/>
      <c r="H90" s="519"/>
      <c r="I90" s="519"/>
      <c r="J90" s="519"/>
      <c r="K90" s="519"/>
      <c r="L90" s="519"/>
      <c r="M90" s="519"/>
      <c r="N90" s="519"/>
      <c r="O90" s="519"/>
      <c r="P90" s="519"/>
      <c r="Q90" s="519"/>
      <c r="R90" s="519"/>
      <c r="S90" s="519"/>
      <c r="T90" s="519"/>
      <c r="U90" s="519"/>
      <c r="V90" s="519"/>
      <c r="W90" s="519"/>
      <c r="X90" s="519"/>
      <c r="Y90" s="519"/>
      <c r="Z90" s="519"/>
      <c r="AA90" s="519"/>
      <c r="AB90" s="519"/>
      <c r="AC90" s="519"/>
      <c r="AD90" s="520"/>
      <c r="AE90" s="521" t="s">
        <v>198</v>
      </c>
      <c r="AF90" s="522"/>
      <c r="AG90" s="522"/>
      <c r="AH90" s="522"/>
      <c r="AI90" s="522"/>
      <c r="AJ90" s="522"/>
      <c r="AK90" s="522"/>
      <c r="AL90" s="522"/>
      <c r="AM90" s="522"/>
      <c r="AN90" s="523"/>
      <c r="AO90" s="524" t="s">
        <v>179</v>
      </c>
      <c r="AP90" s="525"/>
      <c r="AQ90" s="525"/>
      <c r="AR90" s="525"/>
      <c r="AS90" s="525"/>
      <c r="AT90" s="525"/>
      <c r="AU90" s="525"/>
      <c r="AV90" s="525"/>
      <c r="AW90" s="525"/>
      <c r="AX90" s="526"/>
      <c r="AY90" s="506"/>
      <c r="AZ90" s="506"/>
      <c r="BA90" s="506"/>
      <c r="BB90" s="506"/>
      <c r="BC90" s="506"/>
      <c r="BD90" s="506"/>
      <c r="BE90" s="506"/>
      <c r="BF90" s="506"/>
      <c r="BG90" s="506"/>
      <c r="BH90" s="506"/>
      <c r="BI90" s="506"/>
      <c r="BJ90" s="506"/>
      <c r="BK90" s="506"/>
      <c r="BL90" s="506"/>
      <c r="BM90" s="506"/>
      <c r="BN90" s="506"/>
      <c r="BO90" s="506"/>
      <c r="BP90" s="506"/>
      <c r="BQ90" s="506"/>
      <c r="BR90" s="506"/>
      <c r="BS90" s="507"/>
      <c r="BT90" s="507"/>
      <c r="BU90" s="507"/>
      <c r="BV90" s="507"/>
      <c r="BW90" s="507"/>
      <c r="BX90" s="507"/>
      <c r="BY90" s="507"/>
      <c r="BZ90" s="507"/>
      <c r="CA90" s="507"/>
      <c r="CB90" s="507"/>
      <c r="CC90" s="507"/>
      <c r="CD90" s="507"/>
      <c r="CE90" s="507"/>
      <c r="CF90" s="507"/>
      <c r="CG90" s="507"/>
      <c r="CH90" s="507"/>
      <c r="CI90" s="507"/>
      <c r="CJ90" s="507"/>
      <c r="CK90" s="507"/>
      <c r="CL90" s="507"/>
      <c r="CM90" s="507"/>
      <c r="CN90" s="506"/>
      <c r="CO90" s="506"/>
      <c r="CP90" s="506"/>
      <c r="CQ90" s="506"/>
      <c r="CR90" s="506"/>
      <c r="CS90" s="506"/>
      <c r="CT90" s="506"/>
      <c r="CU90" s="506"/>
      <c r="CV90" s="506"/>
      <c r="CW90" s="506"/>
      <c r="CX90" s="506"/>
      <c r="CY90" s="506"/>
      <c r="CZ90" s="506"/>
      <c r="DA90" s="506"/>
      <c r="DB90" s="507"/>
      <c r="DC90" s="507"/>
      <c r="DD90" s="507"/>
      <c r="DE90" s="507"/>
      <c r="DF90" s="507"/>
      <c r="DG90" s="507"/>
      <c r="DH90" s="507"/>
      <c r="DI90" s="507"/>
      <c r="DJ90" s="507"/>
      <c r="DK90" s="507"/>
      <c r="DL90" s="507"/>
      <c r="DM90" s="507"/>
      <c r="DN90" s="507"/>
      <c r="DO90" s="507"/>
      <c r="DP90" s="509"/>
      <c r="DQ90" s="509"/>
      <c r="DR90" s="509"/>
      <c r="DS90" s="509"/>
      <c r="DT90" s="509"/>
      <c r="DU90" s="509"/>
      <c r="DV90" s="509"/>
      <c r="DW90" s="509"/>
      <c r="DX90" s="509"/>
      <c r="DY90" s="509"/>
      <c r="DZ90" s="509"/>
      <c r="EA90" s="509"/>
      <c r="EB90" s="509"/>
      <c r="EC90" s="509"/>
      <c r="ED90" s="509"/>
      <c r="EE90" s="509"/>
      <c r="EF90" s="509"/>
      <c r="EG90" s="509"/>
      <c r="EH90" s="509"/>
      <c r="EI90" s="509"/>
      <c r="EJ90" s="509"/>
      <c r="EK90" s="509"/>
      <c r="EL90" s="509"/>
      <c r="EM90" s="509"/>
      <c r="EN90" s="509">
        <v>132070.85</v>
      </c>
      <c r="EO90" s="509"/>
      <c r="EP90" s="509"/>
      <c r="EQ90" s="509"/>
      <c r="ER90" s="509"/>
      <c r="ES90" s="509"/>
      <c r="ET90" s="509"/>
      <c r="EU90" s="509"/>
      <c r="EV90" s="509"/>
      <c r="EW90" s="509"/>
      <c r="EX90" s="509"/>
      <c r="EY90" s="509"/>
      <c r="EZ90" s="509"/>
      <c r="FA90" s="509"/>
      <c r="FB90" s="509"/>
      <c r="FC90" s="509"/>
      <c r="FD90" s="509"/>
      <c r="FE90" s="509"/>
      <c r="FF90" s="509"/>
      <c r="FG90" s="509"/>
      <c r="FH90" s="509"/>
      <c r="FI90" s="509"/>
      <c r="FJ90" s="509"/>
      <c r="FK90" s="629"/>
    </row>
    <row r="91" spans="1:167" s="23" customFormat="1" ht="21" customHeight="1">
      <c r="A91" s="519" t="s">
        <v>199</v>
      </c>
      <c r="B91" s="519"/>
      <c r="C91" s="519"/>
      <c r="D91" s="519"/>
      <c r="E91" s="519"/>
      <c r="F91" s="519"/>
      <c r="G91" s="519"/>
      <c r="H91" s="519"/>
      <c r="I91" s="519"/>
      <c r="J91" s="519"/>
      <c r="K91" s="519"/>
      <c r="L91" s="519"/>
      <c r="M91" s="519"/>
      <c r="N91" s="519"/>
      <c r="O91" s="519"/>
      <c r="P91" s="519"/>
      <c r="Q91" s="519"/>
      <c r="R91" s="519"/>
      <c r="S91" s="519"/>
      <c r="T91" s="519"/>
      <c r="U91" s="519"/>
      <c r="V91" s="519"/>
      <c r="W91" s="519"/>
      <c r="X91" s="519"/>
      <c r="Y91" s="519"/>
      <c r="Z91" s="519"/>
      <c r="AA91" s="519"/>
      <c r="AB91" s="519"/>
      <c r="AC91" s="519"/>
      <c r="AD91" s="520"/>
      <c r="AE91" s="521" t="s">
        <v>200</v>
      </c>
      <c r="AF91" s="522"/>
      <c r="AG91" s="522"/>
      <c r="AH91" s="522"/>
      <c r="AI91" s="522"/>
      <c r="AJ91" s="522"/>
      <c r="AK91" s="522"/>
      <c r="AL91" s="522"/>
      <c r="AM91" s="522"/>
      <c r="AN91" s="523"/>
      <c r="AO91" s="524" t="s">
        <v>631</v>
      </c>
      <c r="AP91" s="525"/>
      <c r="AQ91" s="525"/>
      <c r="AR91" s="525"/>
      <c r="AS91" s="525"/>
      <c r="AT91" s="525"/>
      <c r="AU91" s="525"/>
      <c r="AV91" s="525"/>
      <c r="AW91" s="525"/>
      <c r="AX91" s="526"/>
      <c r="AY91" s="506"/>
      <c r="AZ91" s="506"/>
      <c r="BA91" s="506"/>
      <c r="BB91" s="506"/>
      <c r="BC91" s="506"/>
      <c r="BD91" s="506"/>
      <c r="BE91" s="506"/>
      <c r="BF91" s="506"/>
      <c r="BG91" s="506"/>
      <c r="BH91" s="506"/>
      <c r="BI91" s="506"/>
      <c r="BJ91" s="506"/>
      <c r="BK91" s="506"/>
      <c r="BL91" s="506"/>
      <c r="BM91" s="506"/>
      <c r="BN91" s="506"/>
      <c r="BO91" s="506"/>
      <c r="BP91" s="506"/>
      <c r="BQ91" s="506"/>
      <c r="BR91" s="506"/>
      <c r="BS91" s="507"/>
      <c r="BT91" s="507"/>
      <c r="BU91" s="507"/>
      <c r="BV91" s="507"/>
      <c r="BW91" s="507"/>
      <c r="BX91" s="507"/>
      <c r="BY91" s="507"/>
      <c r="BZ91" s="507"/>
      <c r="CA91" s="507"/>
      <c r="CB91" s="507"/>
      <c r="CC91" s="507"/>
      <c r="CD91" s="507"/>
      <c r="CE91" s="507"/>
      <c r="CF91" s="507"/>
      <c r="CG91" s="507"/>
      <c r="CH91" s="507"/>
      <c r="CI91" s="507"/>
      <c r="CJ91" s="507"/>
      <c r="CK91" s="507"/>
      <c r="CL91" s="507"/>
      <c r="CM91" s="507"/>
      <c r="CN91" s="506"/>
      <c r="CO91" s="506"/>
      <c r="CP91" s="506"/>
      <c r="CQ91" s="506"/>
      <c r="CR91" s="506"/>
      <c r="CS91" s="506"/>
      <c r="CT91" s="506"/>
      <c r="CU91" s="506"/>
      <c r="CV91" s="506"/>
      <c r="CW91" s="506"/>
      <c r="CX91" s="506"/>
      <c r="CY91" s="506"/>
      <c r="CZ91" s="506"/>
      <c r="DA91" s="506"/>
      <c r="DB91" s="507"/>
      <c r="DC91" s="507"/>
      <c r="DD91" s="507"/>
      <c r="DE91" s="507"/>
      <c r="DF91" s="507"/>
      <c r="DG91" s="507"/>
      <c r="DH91" s="507"/>
      <c r="DI91" s="507"/>
      <c r="DJ91" s="507"/>
      <c r="DK91" s="507"/>
      <c r="DL91" s="507"/>
      <c r="DM91" s="507"/>
      <c r="DN91" s="507"/>
      <c r="DO91" s="507"/>
      <c r="DP91" s="509">
        <v>27522.11</v>
      </c>
      <c r="DQ91" s="509"/>
      <c r="DR91" s="509"/>
      <c r="DS91" s="509"/>
      <c r="DT91" s="509"/>
      <c r="DU91" s="509"/>
      <c r="DV91" s="509"/>
      <c r="DW91" s="509"/>
      <c r="DX91" s="509"/>
      <c r="DY91" s="509"/>
      <c r="DZ91" s="509"/>
      <c r="EA91" s="509"/>
      <c r="EB91" s="509"/>
      <c r="EC91" s="509"/>
      <c r="ED91" s="509"/>
      <c r="EE91" s="509"/>
      <c r="EF91" s="509"/>
      <c r="EG91" s="509"/>
      <c r="EH91" s="509"/>
      <c r="EI91" s="509"/>
      <c r="EJ91" s="509"/>
      <c r="EK91" s="509"/>
      <c r="EL91" s="509"/>
      <c r="EM91" s="509"/>
      <c r="EN91" s="509"/>
      <c r="EO91" s="509"/>
      <c r="EP91" s="509"/>
      <c r="EQ91" s="509"/>
      <c r="ER91" s="509"/>
      <c r="ES91" s="509"/>
      <c r="ET91" s="509"/>
      <c r="EU91" s="509"/>
      <c r="EV91" s="509"/>
      <c r="EW91" s="509"/>
      <c r="EX91" s="509"/>
      <c r="EY91" s="509"/>
      <c r="EZ91" s="509"/>
      <c r="FA91" s="509"/>
      <c r="FB91" s="509"/>
      <c r="FC91" s="509"/>
      <c r="FD91" s="509"/>
      <c r="FE91" s="509"/>
      <c r="FF91" s="509"/>
      <c r="FG91" s="509"/>
      <c r="FH91" s="509"/>
      <c r="FI91" s="509"/>
      <c r="FJ91" s="509"/>
      <c r="FK91" s="629"/>
    </row>
    <row r="92" spans="1:167" s="23" customFormat="1" ht="21" customHeight="1">
      <c r="A92" s="519" t="s">
        <v>199</v>
      </c>
      <c r="B92" s="519"/>
      <c r="C92" s="519"/>
      <c r="D92" s="519"/>
      <c r="E92" s="519"/>
      <c r="F92" s="519"/>
      <c r="G92" s="519"/>
      <c r="H92" s="519"/>
      <c r="I92" s="519"/>
      <c r="J92" s="519"/>
      <c r="K92" s="519"/>
      <c r="L92" s="519"/>
      <c r="M92" s="519"/>
      <c r="N92" s="519"/>
      <c r="O92" s="519"/>
      <c r="P92" s="519"/>
      <c r="Q92" s="519"/>
      <c r="R92" s="519"/>
      <c r="S92" s="519"/>
      <c r="T92" s="519"/>
      <c r="U92" s="519"/>
      <c r="V92" s="519"/>
      <c r="W92" s="519"/>
      <c r="X92" s="519"/>
      <c r="Y92" s="519"/>
      <c r="Z92" s="519"/>
      <c r="AA92" s="519"/>
      <c r="AB92" s="519"/>
      <c r="AC92" s="519"/>
      <c r="AD92" s="520"/>
      <c r="AE92" s="521" t="s">
        <v>200</v>
      </c>
      <c r="AF92" s="522"/>
      <c r="AG92" s="522"/>
      <c r="AH92" s="522"/>
      <c r="AI92" s="522"/>
      <c r="AJ92" s="522"/>
      <c r="AK92" s="522"/>
      <c r="AL92" s="522"/>
      <c r="AM92" s="522"/>
      <c r="AN92" s="523"/>
      <c r="AO92" s="524" t="s">
        <v>179</v>
      </c>
      <c r="AP92" s="525"/>
      <c r="AQ92" s="525"/>
      <c r="AR92" s="525"/>
      <c r="AS92" s="525"/>
      <c r="AT92" s="525"/>
      <c r="AU92" s="525"/>
      <c r="AV92" s="525"/>
      <c r="AW92" s="525"/>
      <c r="AX92" s="526"/>
      <c r="AY92" s="506"/>
      <c r="AZ92" s="506"/>
      <c r="BA92" s="506"/>
      <c r="BB92" s="506"/>
      <c r="BC92" s="506"/>
      <c r="BD92" s="506"/>
      <c r="BE92" s="506"/>
      <c r="BF92" s="506"/>
      <c r="BG92" s="506"/>
      <c r="BH92" s="506"/>
      <c r="BI92" s="506"/>
      <c r="BJ92" s="506"/>
      <c r="BK92" s="506"/>
      <c r="BL92" s="506"/>
      <c r="BM92" s="506"/>
      <c r="BN92" s="506"/>
      <c r="BO92" s="506"/>
      <c r="BP92" s="506"/>
      <c r="BQ92" s="506"/>
      <c r="BR92" s="506"/>
      <c r="BS92" s="507"/>
      <c r="BT92" s="507"/>
      <c r="BU92" s="507"/>
      <c r="BV92" s="507"/>
      <c r="BW92" s="507"/>
      <c r="BX92" s="507"/>
      <c r="BY92" s="507"/>
      <c r="BZ92" s="507"/>
      <c r="CA92" s="507"/>
      <c r="CB92" s="507"/>
      <c r="CC92" s="507"/>
      <c r="CD92" s="507"/>
      <c r="CE92" s="507"/>
      <c r="CF92" s="507"/>
      <c r="CG92" s="507"/>
      <c r="CH92" s="507"/>
      <c r="CI92" s="507"/>
      <c r="CJ92" s="507"/>
      <c r="CK92" s="507"/>
      <c r="CL92" s="507"/>
      <c r="CM92" s="507"/>
      <c r="CN92" s="506"/>
      <c r="CO92" s="506"/>
      <c r="CP92" s="506"/>
      <c r="CQ92" s="506"/>
      <c r="CR92" s="506"/>
      <c r="CS92" s="506"/>
      <c r="CT92" s="506"/>
      <c r="CU92" s="506"/>
      <c r="CV92" s="506"/>
      <c r="CW92" s="506"/>
      <c r="CX92" s="506"/>
      <c r="CY92" s="506"/>
      <c r="CZ92" s="506"/>
      <c r="DA92" s="506"/>
      <c r="DB92" s="507"/>
      <c r="DC92" s="507"/>
      <c r="DD92" s="507"/>
      <c r="DE92" s="507"/>
      <c r="DF92" s="507"/>
      <c r="DG92" s="507"/>
      <c r="DH92" s="507"/>
      <c r="DI92" s="507"/>
      <c r="DJ92" s="507"/>
      <c r="DK92" s="507"/>
      <c r="DL92" s="507"/>
      <c r="DM92" s="507"/>
      <c r="DN92" s="507"/>
      <c r="DO92" s="507"/>
      <c r="DP92" s="509"/>
      <c r="DQ92" s="509"/>
      <c r="DR92" s="509"/>
      <c r="DS92" s="509"/>
      <c r="DT92" s="509"/>
      <c r="DU92" s="509"/>
      <c r="DV92" s="509"/>
      <c r="DW92" s="509"/>
      <c r="DX92" s="509"/>
      <c r="DY92" s="509"/>
      <c r="DZ92" s="509"/>
      <c r="EA92" s="509"/>
      <c r="EB92" s="509"/>
      <c r="EC92" s="509"/>
      <c r="ED92" s="509"/>
      <c r="EE92" s="509"/>
      <c r="EF92" s="509"/>
      <c r="EG92" s="509"/>
      <c r="EH92" s="509"/>
      <c r="EI92" s="509"/>
      <c r="EJ92" s="509"/>
      <c r="EK92" s="509"/>
      <c r="EL92" s="509"/>
      <c r="EM92" s="509"/>
      <c r="EN92" s="509">
        <v>27522.11</v>
      </c>
      <c r="EO92" s="509"/>
      <c r="EP92" s="509"/>
      <c r="EQ92" s="509"/>
      <c r="ER92" s="509"/>
      <c r="ES92" s="509"/>
      <c r="ET92" s="509"/>
      <c r="EU92" s="509"/>
      <c r="EV92" s="509"/>
      <c r="EW92" s="509"/>
      <c r="EX92" s="509"/>
      <c r="EY92" s="509"/>
      <c r="EZ92" s="509"/>
      <c r="FA92" s="509"/>
      <c r="FB92" s="509"/>
      <c r="FC92" s="509"/>
      <c r="FD92" s="509"/>
      <c r="FE92" s="509"/>
      <c r="FF92" s="509"/>
      <c r="FG92" s="509"/>
      <c r="FH92" s="509"/>
      <c r="FI92" s="509"/>
      <c r="FJ92" s="509"/>
      <c r="FK92" s="629"/>
    </row>
    <row r="93" spans="1:167" s="23" customFormat="1" ht="14.25" customHeight="1">
      <c r="A93" s="516"/>
      <c r="B93" s="517"/>
      <c r="C93" s="517"/>
      <c r="D93" s="517"/>
      <c r="E93" s="517"/>
      <c r="F93" s="517"/>
      <c r="G93" s="517"/>
      <c r="H93" s="517"/>
      <c r="I93" s="517"/>
      <c r="J93" s="517"/>
      <c r="K93" s="517"/>
      <c r="L93" s="517"/>
      <c r="M93" s="517"/>
      <c r="N93" s="517"/>
      <c r="O93" s="517"/>
      <c r="P93" s="517"/>
      <c r="Q93" s="517"/>
      <c r="R93" s="517"/>
      <c r="S93" s="517"/>
      <c r="T93" s="517"/>
      <c r="U93" s="517"/>
      <c r="V93" s="517"/>
      <c r="W93" s="517"/>
      <c r="X93" s="517"/>
      <c r="Y93" s="517"/>
      <c r="Z93" s="517"/>
      <c r="AA93" s="517"/>
      <c r="AB93" s="517"/>
      <c r="AC93" s="517"/>
      <c r="AD93" s="518"/>
      <c r="AE93" s="529"/>
      <c r="AF93" s="530"/>
      <c r="AG93" s="530"/>
      <c r="AH93" s="530"/>
      <c r="AI93" s="530"/>
      <c r="AJ93" s="530"/>
      <c r="AK93" s="530"/>
      <c r="AL93" s="530"/>
      <c r="AM93" s="530"/>
      <c r="AN93" s="530"/>
      <c r="AO93" s="532"/>
      <c r="AP93" s="532"/>
      <c r="AQ93" s="532"/>
      <c r="AR93" s="532"/>
      <c r="AS93" s="532"/>
      <c r="AT93" s="532"/>
      <c r="AU93" s="532"/>
      <c r="AV93" s="532"/>
      <c r="AW93" s="532"/>
      <c r="AX93" s="532"/>
      <c r="AY93" s="506"/>
      <c r="AZ93" s="506"/>
      <c r="BA93" s="506"/>
      <c r="BB93" s="506"/>
      <c r="BC93" s="506"/>
      <c r="BD93" s="506"/>
      <c r="BE93" s="506"/>
      <c r="BF93" s="506"/>
      <c r="BG93" s="506"/>
      <c r="BH93" s="506"/>
      <c r="BI93" s="506"/>
      <c r="BJ93" s="506"/>
      <c r="BK93" s="506"/>
      <c r="BL93" s="506"/>
      <c r="BM93" s="506"/>
      <c r="BN93" s="506"/>
      <c r="BO93" s="506"/>
      <c r="BP93" s="506"/>
      <c r="BQ93" s="506"/>
      <c r="BR93" s="506"/>
      <c r="BS93" s="507"/>
      <c r="BT93" s="507"/>
      <c r="BU93" s="507"/>
      <c r="BV93" s="507"/>
      <c r="BW93" s="507"/>
      <c r="BX93" s="507"/>
      <c r="BY93" s="507"/>
      <c r="BZ93" s="507"/>
      <c r="CA93" s="507"/>
      <c r="CB93" s="507"/>
      <c r="CC93" s="507"/>
      <c r="CD93" s="507"/>
      <c r="CE93" s="507"/>
      <c r="CF93" s="507"/>
      <c r="CG93" s="507"/>
      <c r="CH93" s="507"/>
      <c r="CI93" s="507"/>
      <c r="CJ93" s="507"/>
      <c r="CK93" s="507"/>
      <c r="CL93" s="507"/>
      <c r="CM93" s="507"/>
      <c r="CN93" s="506"/>
      <c r="CO93" s="506"/>
      <c r="CP93" s="506"/>
      <c r="CQ93" s="506"/>
      <c r="CR93" s="506"/>
      <c r="CS93" s="506"/>
      <c r="CT93" s="506"/>
      <c r="CU93" s="506"/>
      <c r="CV93" s="506"/>
      <c r="CW93" s="506"/>
      <c r="CX93" s="506"/>
      <c r="CY93" s="506"/>
      <c r="CZ93" s="506"/>
      <c r="DA93" s="506"/>
      <c r="DB93" s="507"/>
      <c r="DC93" s="507"/>
      <c r="DD93" s="507"/>
      <c r="DE93" s="507"/>
      <c r="DF93" s="507"/>
      <c r="DG93" s="507"/>
      <c r="DH93" s="507"/>
      <c r="DI93" s="507"/>
      <c r="DJ93" s="507"/>
      <c r="DK93" s="507"/>
      <c r="DL93" s="507"/>
      <c r="DM93" s="507"/>
      <c r="DN93" s="507"/>
      <c r="DO93" s="507"/>
      <c r="DP93" s="509"/>
      <c r="DQ93" s="509"/>
      <c r="DR93" s="509"/>
      <c r="DS93" s="509"/>
      <c r="DT93" s="509"/>
      <c r="DU93" s="509"/>
      <c r="DV93" s="509"/>
      <c r="DW93" s="509"/>
      <c r="DX93" s="509"/>
      <c r="DY93" s="509"/>
      <c r="DZ93" s="509"/>
      <c r="EA93" s="509"/>
      <c r="EB93" s="509"/>
      <c r="EC93" s="509"/>
      <c r="ED93" s="509"/>
      <c r="EE93" s="509"/>
      <c r="EF93" s="509"/>
      <c r="EG93" s="509"/>
      <c r="EH93" s="509"/>
      <c r="EI93" s="509"/>
      <c r="EJ93" s="509"/>
      <c r="EK93" s="509"/>
      <c r="EL93" s="509"/>
      <c r="EM93" s="509"/>
      <c r="EN93" s="509"/>
      <c r="EO93" s="509"/>
      <c r="EP93" s="509"/>
      <c r="EQ93" s="509"/>
      <c r="ER93" s="509"/>
      <c r="ES93" s="509"/>
      <c r="ET93" s="509"/>
      <c r="EU93" s="509"/>
      <c r="EV93" s="509"/>
      <c r="EW93" s="509"/>
      <c r="EX93" s="509"/>
      <c r="EY93" s="509"/>
      <c r="EZ93" s="509"/>
      <c r="FA93" s="509"/>
      <c r="FB93" s="509"/>
      <c r="FC93" s="509"/>
      <c r="FD93" s="509"/>
      <c r="FE93" s="509"/>
      <c r="FF93" s="509"/>
      <c r="FG93" s="509"/>
      <c r="FH93" s="509"/>
      <c r="FI93" s="509"/>
      <c r="FJ93" s="509"/>
      <c r="FK93" s="629"/>
    </row>
    <row r="94" spans="1:167" s="31" customFormat="1" ht="18" customHeight="1" thickBot="1">
      <c r="BQ94" s="32" t="s">
        <v>310</v>
      </c>
      <c r="BS94" s="501"/>
      <c r="BT94" s="502"/>
      <c r="BU94" s="502"/>
      <c r="BV94" s="502"/>
      <c r="BW94" s="502"/>
      <c r="BX94" s="502"/>
      <c r="BY94" s="502"/>
      <c r="BZ94" s="502"/>
      <c r="CA94" s="502"/>
      <c r="CB94" s="502"/>
      <c r="CC94" s="502"/>
      <c r="CD94" s="502"/>
      <c r="CE94" s="502"/>
      <c r="CF94" s="502"/>
      <c r="CG94" s="502"/>
      <c r="CH94" s="502"/>
      <c r="CI94" s="502"/>
      <c r="CJ94" s="502"/>
      <c r="CK94" s="502"/>
      <c r="CL94" s="502"/>
      <c r="CM94" s="503"/>
      <c r="CN94" s="508" t="s">
        <v>43</v>
      </c>
      <c r="CO94" s="508"/>
      <c r="CP94" s="508"/>
      <c r="CQ94" s="508"/>
      <c r="CR94" s="508"/>
      <c r="CS94" s="508"/>
      <c r="CT94" s="508"/>
      <c r="CU94" s="508"/>
      <c r="CV94" s="508"/>
      <c r="CW94" s="508"/>
      <c r="CX94" s="508"/>
      <c r="CY94" s="508"/>
      <c r="CZ94" s="508"/>
      <c r="DA94" s="508"/>
      <c r="DB94" s="514">
        <f>SUM(DA34:DO42)</f>
        <v>590923.35</v>
      </c>
      <c r="DC94" s="514"/>
      <c r="DD94" s="514"/>
      <c r="DE94" s="514"/>
      <c r="DF94" s="514"/>
      <c r="DG94" s="514"/>
      <c r="DH94" s="514"/>
      <c r="DI94" s="514"/>
      <c r="DJ94" s="514"/>
      <c r="DK94" s="514"/>
      <c r="DL94" s="514"/>
      <c r="DM94" s="514"/>
      <c r="DN94" s="514"/>
      <c r="DO94" s="514"/>
      <c r="DP94" s="515">
        <f>SUM(DP43:EM93)</f>
        <v>16557114.869999999</v>
      </c>
      <c r="DQ94" s="515"/>
      <c r="DR94" s="515"/>
      <c r="DS94" s="515"/>
      <c r="DT94" s="515"/>
      <c r="DU94" s="515"/>
      <c r="DV94" s="515"/>
      <c r="DW94" s="515"/>
      <c r="DX94" s="515"/>
      <c r="DY94" s="515"/>
      <c r="DZ94" s="515"/>
      <c r="EA94" s="515"/>
      <c r="EB94" s="515"/>
      <c r="EC94" s="515"/>
      <c r="ED94" s="515"/>
      <c r="EE94" s="515"/>
      <c r="EF94" s="515"/>
      <c r="EG94" s="515"/>
      <c r="EH94" s="515"/>
      <c r="EI94" s="515"/>
      <c r="EJ94" s="515"/>
      <c r="EK94" s="515"/>
      <c r="EL94" s="515"/>
      <c r="EM94" s="515"/>
      <c r="EN94" s="515">
        <f>SUM(EN34:FK93)</f>
        <v>16557114.869999999</v>
      </c>
      <c r="EO94" s="515"/>
      <c r="EP94" s="515"/>
      <c r="EQ94" s="515"/>
      <c r="ER94" s="515"/>
      <c r="ES94" s="515"/>
      <c r="ET94" s="515"/>
      <c r="EU94" s="515"/>
      <c r="EV94" s="515"/>
      <c r="EW94" s="515"/>
      <c r="EX94" s="515"/>
      <c r="EY94" s="515"/>
      <c r="EZ94" s="515"/>
      <c r="FA94" s="515"/>
      <c r="FB94" s="515"/>
      <c r="FC94" s="515"/>
      <c r="FD94" s="515"/>
      <c r="FE94" s="515"/>
      <c r="FF94" s="515"/>
      <c r="FG94" s="515"/>
      <c r="FH94" s="515"/>
      <c r="FI94" s="515"/>
      <c r="FJ94" s="515"/>
      <c r="FK94" s="515"/>
    </row>
    <row r="95" spans="1:167" ht="5.0999999999999996" customHeight="1" thickBot="1"/>
    <row r="96" spans="1:167" s="23" customFormat="1" ht="10.5" customHeight="1">
      <c r="ET96" s="24"/>
      <c r="EU96" s="24"/>
      <c r="EX96" s="24" t="s">
        <v>311</v>
      </c>
      <c r="EZ96" s="633"/>
      <c r="FA96" s="634"/>
      <c r="FB96" s="634"/>
      <c r="FC96" s="634"/>
      <c r="FD96" s="634"/>
      <c r="FE96" s="634"/>
      <c r="FF96" s="634"/>
      <c r="FG96" s="634"/>
      <c r="FH96" s="634"/>
      <c r="FI96" s="634"/>
      <c r="FJ96" s="634"/>
      <c r="FK96" s="635"/>
    </row>
    <row r="97" spans="1:167" s="23" customFormat="1" ht="10.5" customHeight="1" thickBot="1">
      <c r="A97" s="23" t="s">
        <v>312</v>
      </c>
      <c r="N97" s="495"/>
      <c r="O97" s="495"/>
      <c r="P97" s="495"/>
      <c r="Q97" s="495"/>
      <c r="R97" s="495"/>
      <c r="S97" s="495"/>
      <c r="T97" s="495"/>
      <c r="U97" s="495"/>
      <c r="V97" s="495"/>
      <c r="W97" s="495"/>
      <c r="X97" s="495"/>
      <c r="Y97" s="495"/>
      <c r="Z97" s="495"/>
      <c r="AA97" s="495"/>
      <c r="AB97" s="495"/>
      <c r="AC97" s="495"/>
      <c r="AD97" s="495"/>
      <c r="AE97" s="495"/>
      <c r="AF97" s="495"/>
      <c r="AH97" s="495" t="s">
        <v>820</v>
      </c>
      <c r="AI97" s="495"/>
      <c r="AJ97" s="495"/>
      <c r="AK97" s="495"/>
      <c r="AL97" s="495"/>
      <c r="AM97" s="495"/>
      <c r="AN97" s="495"/>
      <c r="AO97" s="495"/>
      <c r="AP97" s="495"/>
      <c r="AQ97" s="495"/>
      <c r="AR97" s="495"/>
      <c r="AS97" s="495"/>
      <c r="AT97" s="495"/>
      <c r="AU97" s="495"/>
      <c r="AV97" s="495"/>
      <c r="AW97" s="495"/>
      <c r="AX97" s="495"/>
      <c r="AY97" s="495"/>
      <c r="AZ97" s="495"/>
      <c r="BA97" s="495"/>
      <c r="BB97" s="495"/>
      <c r="BC97" s="495"/>
      <c r="BD97" s="495"/>
      <c r="BE97" s="495"/>
      <c r="BF97" s="495"/>
      <c r="ET97" s="24"/>
      <c r="EU97" s="24"/>
      <c r="EW97" s="31"/>
      <c r="EX97" s="24" t="s">
        <v>313</v>
      </c>
      <c r="EZ97" s="630"/>
      <c r="FA97" s="631"/>
      <c r="FB97" s="631"/>
      <c r="FC97" s="631"/>
      <c r="FD97" s="631"/>
      <c r="FE97" s="631"/>
      <c r="FF97" s="631"/>
      <c r="FG97" s="631"/>
      <c r="FH97" s="631"/>
      <c r="FI97" s="631"/>
      <c r="FJ97" s="631"/>
      <c r="FK97" s="632"/>
    </row>
    <row r="98" spans="1:167" s="22" customFormat="1" ht="10.5" customHeight="1" thickBot="1">
      <c r="N98" s="504" t="s">
        <v>24</v>
      </c>
      <c r="O98" s="504"/>
      <c r="P98" s="504"/>
      <c r="Q98" s="504"/>
      <c r="R98" s="504"/>
      <c r="S98" s="504"/>
      <c r="T98" s="504"/>
      <c r="U98" s="504"/>
      <c r="V98" s="504"/>
      <c r="W98" s="504"/>
      <c r="X98" s="504"/>
      <c r="Y98" s="504"/>
      <c r="Z98" s="504"/>
      <c r="AA98" s="504"/>
      <c r="AB98" s="504"/>
      <c r="AC98" s="504"/>
      <c r="AD98" s="504"/>
      <c r="AE98" s="504"/>
      <c r="AF98" s="504"/>
      <c r="AH98" s="505" t="s">
        <v>25</v>
      </c>
      <c r="AI98" s="505"/>
      <c r="AJ98" s="505"/>
      <c r="AK98" s="505"/>
      <c r="AL98" s="505"/>
      <c r="AM98" s="505"/>
      <c r="AN98" s="505"/>
      <c r="AO98" s="505"/>
      <c r="AP98" s="505"/>
      <c r="AQ98" s="505"/>
      <c r="AR98" s="505"/>
      <c r="AS98" s="505"/>
      <c r="AT98" s="505"/>
      <c r="AU98" s="505"/>
      <c r="AV98" s="505"/>
      <c r="AW98" s="505"/>
      <c r="AX98" s="505"/>
      <c r="AY98" s="505"/>
      <c r="AZ98" s="505"/>
      <c r="BA98" s="505"/>
      <c r="BB98" s="505"/>
      <c r="BC98" s="505"/>
      <c r="BD98" s="505"/>
      <c r="BE98" s="505"/>
      <c r="BF98" s="505"/>
    </row>
    <row r="99" spans="1:167" ht="10.5" customHeight="1">
      <c r="A99" s="23" t="s">
        <v>314</v>
      </c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  <c r="BX99" s="512" t="s">
        <v>315</v>
      </c>
      <c r="BY99" s="513"/>
      <c r="BZ99" s="513"/>
      <c r="CA99" s="513"/>
      <c r="CB99" s="513"/>
      <c r="CC99" s="513"/>
      <c r="CD99" s="513"/>
      <c r="CE99" s="513"/>
      <c r="CF99" s="513"/>
      <c r="CG99" s="513"/>
      <c r="CH99" s="513"/>
      <c r="CI99" s="513"/>
      <c r="CJ99" s="513"/>
      <c r="CK99" s="513"/>
      <c r="CL99" s="513"/>
      <c r="CM99" s="513"/>
      <c r="CN99" s="513"/>
      <c r="CO99" s="513"/>
      <c r="CP99" s="513"/>
      <c r="CQ99" s="513"/>
      <c r="CR99" s="513"/>
      <c r="CS99" s="513"/>
      <c r="CT99" s="513"/>
      <c r="CU99" s="513"/>
      <c r="CV99" s="513"/>
      <c r="CW99" s="513"/>
      <c r="CX99" s="513"/>
      <c r="CY99" s="513"/>
      <c r="CZ99" s="513"/>
      <c r="DA99" s="513"/>
      <c r="DB99" s="513"/>
      <c r="DC99" s="513"/>
      <c r="DD99" s="513"/>
      <c r="DE99" s="513"/>
      <c r="DF99" s="513"/>
      <c r="DG99" s="513"/>
      <c r="DH99" s="513"/>
      <c r="DI99" s="513"/>
      <c r="DJ99" s="513"/>
      <c r="DK99" s="513"/>
      <c r="DL99" s="513"/>
      <c r="DM99" s="513"/>
      <c r="DN99" s="513"/>
      <c r="DO99" s="513"/>
      <c r="DP99" s="513"/>
      <c r="DQ99" s="513"/>
      <c r="DR99" s="513"/>
      <c r="DS99" s="513"/>
      <c r="DT99" s="513"/>
      <c r="DU99" s="513"/>
      <c r="DV99" s="513"/>
      <c r="DW99" s="513"/>
      <c r="DX99" s="513"/>
      <c r="DY99" s="513"/>
      <c r="DZ99" s="513"/>
      <c r="EA99" s="513"/>
      <c r="EB99" s="513"/>
      <c r="EC99" s="513"/>
      <c r="ED99" s="513"/>
      <c r="EE99" s="513"/>
      <c r="EF99" s="513"/>
      <c r="EG99" s="513"/>
      <c r="EH99" s="513"/>
      <c r="EI99" s="513"/>
      <c r="EJ99" s="513"/>
      <c r="EK99" s="513"/>
      <c r="EL99" s="513"/>
      <c r="EM99" s="52"/>
      <c r="EN99" s="52"/>
      <c r="EO99" s="52"/>
      <c r="EP99" s="52"/>
      <c r="EQ99" s="52"/>
      <c r="ER99" s="52"/>
      <c r="ES99" s="52"/>
      <c r="ET99" s="52"/>
      <c r="EU99" s="52"/>
      <c r="EV99" s="52"/>
      <c r="EW99" s="52"/>
      <c r="EX99" s="52"/>
      <c r="EY99" s="52"/>
      <c r="EZ99" s="52"/>
      <c r="FA99" s="52"/>
      <c r="FB99" s="52"/>
      <c r="FC99" s="52"/>
      <c r="FD99" s="52"/>
      <c r="FE99" s="52"/>
      <c r="FF99" s="52"/>
      <c r="FG99" s="52"/>
      <c r="FH99" s="52"/>
      <c r="FI99" s="52"/>
      <c r="FJ99" s="52"/>
      <c r="FK99" s="53"/>
    </row>
    <row r="100" spans="1:167" ht="10.5" customHeight="1">
      <c r="A100" s="23" t="s">
        <v>316</v>
      </c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X100" s="510" t="s">
        <v>317</v>
      </c>
      <c r="BY100" s="511"/>
      <c r="BZ100" s="511"/>
      <c r="CA100" s="511"/>
      <c r="CB100" s="511"/>
      <c r="CC100" s="511"/>
      <c r="CD100" s="511"/>
      <c r="CE100" s="511"/>
      <c r="CF100" s="511"/>
      <c r="CG100" s="511"/>
      <c r="CH100" s="511"/>
      <c r="CI100" s="511"/>
      <c r="CJ100" s="511"/>
      <c r="CK100" s="511"/>
      <c r="CL100" s="511"/>
      <c r="CM100" s="511"/>
      <c r="CN100" s="511"/>
      <c r="CO100" s="511"/>
      <c r="CP100" s="511"/>
      <c r="CQ100" s="511"/>
      <c r="CR100" s="511"/>
      <c r="CS100" s="511"/>
      <c r="CT100" s="511"/>
      <c r="CU100" s="511"/>
      <c r="CV100" s="511"/>
      <c r="CW100" s="511"/>
      <c r="CX100" s="511"/>
      <c r="CY100" s="511"/>
      <c r="CZ100" s="511"/>
      <c r="DA100" s="511"/>
      <c r="DB100" s="511"/>
      <c r="DC100" s="511"/>
      <c r="DD100" s="511"/>
      <c r="DE100" s="511"/>
      <c r="DF100" s="511"/>
      <c r="DG100" s="511"/>
      <c r="DH100" s="511"/>
      <c r="DI100" s="511"/>
      <c r="DJ100" s="511"/>
      <c r="DK100" s="511"/>
      <c r="DL100" s="511"/>
      <c r="DM100" s="511"/>
      <c r="DN100" s="511"/>
      <c r="DO100" s="511"/>
      <c r="DP100" s="511"/>
      <c r="DQ100" s="511"/>
      <c r="DR100" s="511"/>
      <c r="DS100" s="511"/>
      <c r="DT100" s="511"/>
      <c r="DU100" s="511"/>
      <c r="DV100" s="511"/>
      <c r="DW100" s="511"/>
      <c r="DX100" s="511"/>
      <c r="DY100" s="511"/>
      <c r="DZ100" s="511"/>
      <c r="EA100" s="511"/>
      <c r="EB100" s="511"/>
      <c r="EC100" s="511"/>
      <c r="ED100" s="511"/>
      <c r="EE100" s="511"/>
      <c r="EF100" s="511"/>
      <c r="EG100" s="511"/>
      <c r="EH100" s="511"/>
      <c r="EI100" s="511"/>
      <c r="EJ100" s="511"/>
      <c r="EK100" s="511"/>
      <c r="EL100" s="511"/>
      <c r="EM100" s="54"/>
      <c r="EN100" s="54"/>
      <c r="EO100" s="54"/>
      <c r="EP100" s="54"/>
      <c r="EQ100" s="54"/>
      <c r="ER100" s="54"/>
      <c r="ES100" s="54"/>
      <c r="ET100" s="54"/>
      <c r="EU100" s="54"/>
      <c r="EV100" s="54"/>
      <c r="EW100" s="54"/>
      <c r="EX100" s="54"/>
      <c r="EY100" s="54"/>
      <c r="EZ100" s="54"/>
      <c r="FA100" s="54"/>
      <c r="FB100" s="54"/>
      <c r="FC100" s="54"/>
      <c r="FD100" s="54"/>
      <c r="FE100" s="54"/>
      <c r="FF100" s="54"/>
      <c r="FG100" s="54"/>
      <c r="FH100" s="54"/>
      <c r="FI100" s="54"/>
      <c r="FJ100" s="54"/>
      <c r="FK100" s="55"/>
    </row>
    <row r="101" spans="1:167" ht="10.5" customHeight="1">
      <c r="A101" s="23" t="s">
        <v>318</v>
      </c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495"/>
      <c r="O101" s="495"/>
      <c r="P101" s="495"/>
      <c r="Q101" s="495"/>
      <c r="R101" s="495"/>
      <c r="S101" s="495"/>
      <c r="T101" s="495"/>
      <c r="U101" s="495"/>
      <c r="V101" s="495"/>
      <c r="W101" s="495"/>
      <c r="X101" s="495"/>
      <c r="Y101" s="495"/>
      <c r="Z101" s="495"/>
      <c r="AA101" s="495"/>
      <c r="AB101" s="495"/>
      <c r="AC101" s="495"/>
      <c r="AD101" s="495"/>
      <c r="AE101" s="495"/>
      <c r="AF101" s="495"/>
      <c r="AH101" s="495" t="s">
        <v>875</v>
      </c>
      <c r="AI101" s="495"/>
      <c r="AJ101" s="495"/>
      <c r="AK101" s="495"/>
      <c r="AL101" s="495"/>
      <c r="AM101" s="495"/>
      <c r="AN101" s="495"/>
      <c r="AO101" s="495"/>
      <c r="AP101" s="495"/>
      <c r="AQ101" s="495"/>
      <c r="AR101" s="495"/>
      <c r="AS101" s="495"/>
      <c r="AT101" s="495"/>
      <c r="AU101" s="495"/>
      <c r="AV101" s="495"/>
      <c r="AW101" s="495"/>
      <c r="AX101" s="495"/>
      <c r="AY101" s="495"/>
      <c r="AZ101" s="495"/>
      <c r="BA101" s="495"/>
      <c r="BB101" s="495"/>
      <c r="BC101" s="495"/>
      <c r="BD101" s="495"/>
      <c r="BE101" s="495"/>
      <c r="BF101" s="495"/>
      <c r="BX101" s="59"/>
      <c r="BY101" s="23" t="s">
        <v>319</v>
      </c>
      <c r="CL101" s="23"/>
      <c r="CN101" s="23"/>
      <c r="CO101" s="23"/>
      <c r="CP101" s="23"/>
      <c r="CQ101" s="23"/>
      <c r="CR101" s="23"/>
      <c r="CS101" s="23"/>
      <c r="CT101" s="23"/>
      <c r="CU101" s="23"/>
      <c r="CV101" s="23"/>
      <c r="CW101" s="23"/>
      <c r="CX101" s="23"/>
      <c r="CY101" s="23"/>
      <c r="CZ101" s="23"/>
      <c r="DA101" s="23"/>
      <c r="DB101" s="23"/>
      <c r="DC101" s="23"/>
      <c r="DD101" s="23"/>
      <c r="DE101" s="23"/>
      <c r="DF101" s="23"/>
      <c r="DG101" s="23"/>
      <c r="DH101" s="23"/>
      <c r="DI101" s="23"/>
      <c r="DJ101" s="23"/>
      <c r="DK101" s="23"/>
      <c r="DL101" s="23"/>
      <c r="DM101" s="23"/>
      <c r="DN101" s="23"/>
      <c r="DO101" s="23"/>
      <c r="DP101" s="23"/>
      <c r="DQ101" s="23"/>
      <c r="DR101" s="23"/>
      <c r="DS101" s="23"/>
      <c r="DT101" s="23"/>
      <c r="DU101" s="23"/>
      <c r="DV101" s="23"/>
      <c r="DW101" s="23"/>
      <c r="DX101" s="23"/>
      <c r="DY101" s="23"/>
      <c r="DZ101" s="23"/>
      <c r="EA101" s="23"/>
      <c r="EB101" s="23"/>
      <c r="EC101" s="23"/>
      <c r="ED101" s="23"/>
      <c r="EE101" s="23"/>
      <c r="EF101" s="23"/>
      <c r="EG101" s="23"/>
      <c r="EH101" s="23"/>
      <c r="EI101" s="23"/>
      <c r="EJ101" s="23"/>
      <c r="EK101" s="23"/>
      <c r="EL101" s="23"/>
      <c r="EM101" s="23"/>
      <c r="EN101" s="23"/>
      <c r="EO101" s="23"/>
      <c r="EP101" s="23"/>
      <c r="EQ101" s="23"/>
      <c r="ER101" s="23"/>
      <c r="ES101" s="23"/>
      <c r="ET101" s="23"/>
      <c r="EU101" s="23"/>
      <c r="EV101" s="23"/>
      <c r="EW101" s="23"/>
      <c r="EX101" s="23"/>
      <c r="EY101" s="23"/>
      <c r="EZ101" s="23"/>
      <c r="FA101" s="23"/>
      <c r="FB101" s="23"/>
      <c r="FC101" s="23"/>
      <c r="FD101" s="23"/>
      <c r="FE101" s="23"/>
      <c r="FF101" s="23"/>
      <c r="FG101" s="23"/>
      <c r="FH101" s="23"/>
      <c r="FI101" s="23"/>
      <c r="FJ101" s="23"/>
      <c r="FK101" s="45"/>
    </row>
    <row r="102" spans="1:167" ht="10.5" customHeight="1">
      <c r="N102" s="504" t="s">
        <v>24</v>
      </c>
      <c r="O102" s="504"/>
      <c r="P102" s="504"/>
      <c r="Q102" s="504"/>
      <c r="R102" s="504"/>
      <c r="S102" s="504"/>
      <c r="T102" s="504"/>
      <c r="U102" s="504"/>
      <c r="V102" s="504"/>
      <c r="W102" s="504"/>
      <c r="X102" s="504"/>
      <c r="Y102" s="504"/>
      <c r="Z102" s="504"/>
      <c r="AA102" s="504"/>
      <c r="AB102" s="504"/>
      <c r="AC102" s="504"/>
      <c r="AD102" s="504"/>
      <c r="AE102" s="504"/>
      <c r="AF102" s="504"/>
      <c r="AH102" s="505" t="s">
        <v>25</v>
      </c>
      <c r="AI102" s="505"/>
      <c r="AJ102" s="505"/>
      <c r="AK102" s="505"/>
      <c r="AL102" s="505"/>
      <c r="AM102" s="505"/>
      <c r="AN102" s="505"/>
      <c r="AO102" s="505"/>
      <c r="AP102" s="505"/>
      <c r="AQ102" s="505"/>
      <c r="AR102" s="505"/>
      <c r="AS102" s="505"/>
      <c r="AT102" s="505"/>
      <c r="AU102" s="505"/>
      <c r="AV102" s="505"/>
      <c r="AW102" s="505"/>
      <c r="AX102" s="505"/>
      <c r="AY102" s="505"/>
      <c r="AZ102" s="505"/>
      <c r="BA102" s="505"/>
      <c r="BB102" s="505"/>
      <c r="BC102" s="505"/>
      <c r="BD102" s="505"/>
      <c r="BE102" s="505"/>
      <c r="BF102" s="505"/>
      <c r="BX102" s="59"/>
      <c r="BY102" s="23" t="s">
        <v>320</v>
      </c>
      <c r="CL102" s="495"/>
      <c r="CM102" s="495"/>
      <c r="CN102" s="495"/>
      <c r="CO102" s="495"/>
      <c r="CP102" s="495"/>
      <c r="CQ102" s="495"/>
      <c r="CR102" s="495"/>
      <c r="CS102" s="495"/>
      <c r="CT102" s="495"/>
      <c r="CU102" s="495"/>
      <c r="CV102" s="495"/>
      <c r="CW102" s="495"/>
      <c r="CX102" s="495"/>
      <c r="CZ102" s="495"/>
      <c r="DA102" s="495"/>
      <c r="DB102" s="495"/>
      <c r="DC102" s="495"/>
      <c r="DD102" s="495"/>
      <c r="DE102" s="495"/>
      <c r="DF102" s="495"/>
      <c r="DG102" s="495"/>
      <c r="DH102" s="495"/>
      <c r="DJ102" s="495"/>
      <c r="DK102" s="495"/>
      <c r="DL102" s="495"/>
      <c r="DM102" s="495"/>
      <c r="DN102" s="495"/>
      <c r="DO102" s="495"/>
      <c r="DP102" s="495"/>
      <c r="DQ102" s="495"/>
      <c r="DR102" s="495"/>
      <c r="DS102" s="495"/>
      <c r="DT102" s="495"/>
      <c r="DU102" s="495"/>
      <c r="DV102" s="495"/>
      <c r="DW102" s="495"/>
      <c r="DX102" s="495"/>
      <c r="DY102" s="495"/>
      <c r="DZ102" s="495"/>
      <c r="EA102" s="495"/>
      <c r="EC102" s="498"/>
      <c r="ED102" s="498"/>
      <c r="EE102" s="498"/>
      <c r="EF102" s="498"/>
      <c r="EG102" s="498"/>
      <c r="EH102" s="498"/>
      <c r="EI102" s="498"/>
      <c r="EJ102" s="498"/>
      <c r="EK102" s="498"/>
      <c r="EL102" s="498"/>
      <c r="FJ102" s="23"/>
      <c r="FK102" s="45"/>
    </row>
    <row r="103" spans="1:167" ht="10.5" customHeight="1">
      <c r="A103" s="23" t="s">
        <v>319</v>
      </c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X103" s="59"/>
      <c r="CL103" s="494" t="s">
        <v>150</v>
      </c>
      <c r="CM103" s="494"/>
      <c r="CN103" s="494"/>
      <c r="CO103" s="494"/>
      <c r="CP103" s="494"/>
      <c r="CQ103" s="494"/>
      <c r="CR103" s="494"/>
      <c r="CS103" s="494"/>
      <c r="CT103" s="494"/>
      <c r="CU103" s="494"/>
      <c r="CV103" s="494"/>
      <c r="CW103" s="494"/>
      <c r="CX103" s="494"/>
      <c r="CZ103" s="494" t="s">
        <v>24</v>
      </c>
      <c r="DA103" s="494"/>
      <c r="DB103" s="494"/>
      <c r="DC103" s="494"/>
      <c r="DD103" s="494"/>
      <c r="DE103" s="494"/>
      <c r="DF103" s="494"/>
      <c r="DG103" s="494"/>
      <c r="DH103" s="494"/>
      <c r="DJ103" s="494" t="s">
        <v>25</v>
      </c>
      <c r="DK103" s="494"/>
      <c r="DL103" s="494"/>
      <c r="DM103" s="494"/>
      <c r="DN103" s="494"/>
      <c r="DO103" s="494"/>
      <c r="DP103" s="494"/>
      <c r="DQ103" s="494"/>
      <c r="DR103" s="494"/>
      <c r="DS103" s="494"/>
      <c r="DT103" s="494"/>
      <c r="DU103" s="494"/>
      <c r="DV103" s="494"/>
      <c r="DW103" s="494"/>
      <c r="DX103" s="494"/>
      <c r="DY103" s="494"/>
      <c r="DZ103" s="494"/>
      <c r="EA103" s="494"/>
      <c r="EC103" s="494" t="s">
        <v>153</v>
      </c>
      <c r="ED103" s="494"/>
      <c r="EE103" s="494"/>
      <c r="EF103" s="494"/>
      <c r="EG103" s="494"/>
      <c r="EH103" s="494"/>
      <c r="EI103" s="494"/>
      <c r="EJ103" s="494"/>
      <c r="EK103" s="494"/>
      <c r="EL103" s="494"/>
      <c r="FJ103" s="46"/>
      <c r="FK103" s="45"/>
    </row>
    <row r="104" spans="1:167" ht="10.5" customHeight="1">
      <c r="A104" s="23" t="s">
        <v>320</v>
      </c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495" t="s">
        <v>697</v>
      </c>
      <c r="O104" s="495"/>
      <c r="P104" s="495"/>
      <c r="Q104" s="495"/>
      <c r="R104" s="495"/>
      <c r="S104" s="495"/>
      <c r="T104" s="495"/>
      <c r="U104" s="495"/>
      <c r="V104" s="495"/>
      <c r="W104" s="495"/>
      <c r="X104" s="495"/>
      <c r="Y104" s="495"/>
      <c r="Z104" s="495"/>
      <c r="AA104" s="495"/>
      <c r="AB104" s="495"/>
      <c r="AD104" s="495"/>
      <c r="AE104" s="495"/>
      <c r="AF104" s="495"/>
      <c r="AG104" s="495"/>
      <c r="AH104" s="495"/>
      <c r="AI104" s="495"/>
      <c r="AJ104" s="495"/>
      <c r="AK104" s="495"/>
      <c r="AL104" s="495"/>
      <c r="AM104" s="495"/>
      <c r="AO104" s="495" t="s">
        <v>875</v>
      </c>
      <c r="AP104" s="495"/>
      <c r="AQ104" s="495"/>
      <c r="AR104" s="495"/>
      <c r="AS104" s="495"/>
      <c r="AT104" s="495"/>
      <c r="AU104" s="495"/>
      <c r="AV104" s="495"/>
      <c r="AW104" s="495"/>
      <c r="AX104" s="495"/>
      <c r="AY104" s="495"/>
      <c r="AZ104" s="495"/>
      <c r="BA104" s="495"/>
      <c r="BB104" s="495"/>
      <c r="BC104" s="495"/>
      <c r="BD104" s="495"/>
      <c r="BE104" s="495"/>
      <c r="BF104" s="495"/>
      <c r="BH104" s="498" t="s">
        <v>708</v>
      </c>
      <c r="BI104" s="498"/>
      <c r="BJ104" s="498"/>
      <c r="BK104" s="498"/>
      <c r="BL104" s="498"/>
      <c r="BM104" s="498"/>
      <c r="BN104" s="498"/>
      <c r="BO104" s="498"/>
      <c r="BP104" s="498"/>
      <c r="BQ104" s="498"/>
      <c r="BR104" s="498"/>
      <c r="BS104" s="498"/>
      <c r="BT104" s="498"/>
      <c r="BU104" s="498"/>
      <c r="BX104" s="59"/>
      <c r="BY104" s="496" t="s">
        <v>26</v>
      </c>
      <c r="BZ104" s="496"/>
      <c r="CA104" s="498"/>
      <c r="CB104" s="498"/>
      <c r="CC104" s="498"/>
      <c r="CD104" s="498"/>
      <c r="CE104" s="498"/>
      <c r="CF104" s="499" t="s">
        <v>26</v>
      </c>
      <c r="CG104" s="499"/>
      <c r="CH104" s="498"/>
      <c r="CI104" s="498"/>
      <c r="CJ104" s="498"/>
      <c r="CK104" s="498"/>
      <c r="CL104" s="498"/>
      <c r="CM104" s="498"/>
      <c r="CN104" s="498"/>
      <c r="CO104" s="498"/>
      <c r="CP104" s="498"/>
      <c r="CQ104" s="498"/>
      <c r="CR104" s="498"/>
      <c r="CS104" s="498"/>
      <c r="CT104" s="498"/>
      <c r="CU104" s="498"/>
      <c r="CV104" s="498"/>
      <c r="CW104" s="498"/>
      <c r="CX104" s="498"/>
      <c r="CY104" s="498"/>
      <c r="CZ104" s="498"/>
      <c r="DA104" s="498"/>
      <c r="DB104" s="498"/>
      <c r="DC104" s="498"/>
      <c r="DD104" s="498"/>
      <c r="DE104" s="496">
        <v>20</v>
      </c>
      <c r="DF104" s="496"/>
      <c r="DG104" s="496"/>
      <c r="DH104" s="496"/>
      <c r="DI104" s="497"/>
      <c r="DJ104" s="497"/>
      <c r="DK104" s="497"/>
      <c r="DL104" s="499" t="s">
        <v>10</v>
      </c>
      <c r="DM104" s="499"/>
      <c r="DN104" s="499"/>
      <c r="ED104" s="23"/>
      <c r="EE104" s="23"/>
      <c r="EF104" s="23"/>
      <c r="EG104" s="23"/>
      <c r="EK104" s="23"/>
      <c r="EL104" s="23"/>
      <c r="EM104" s="23"/>
      <c r="EN104" s="23"/>
      <c r="EO104" s="23"/>
      <c r="EP104" s="23"/>
      <c r="EQ104" s="23"/>
      <c r="ER104" s="23"/>
      <c r="ES104" s="23"/>
      <c r="ET104" s="23"/>
      <c r="EU104" s="23"/>
      <c r="EV104" s="23"/>
      <c r="EW104" s="23"/>
      <c r="EX104" s="23"/>
      <c r="EY104" s="23"/>
      <c r="EZ104" s="23"/>
      <c r="FA104" s="23"/>
      <c r="FB104" s="23"/>
      <c r="FC104" s="23"/>
      <c r="FD104" s="23"/>
      <c r="FE104" s="23"/>
      <c r="FF104" s="23"/>
      <c r="FG104" s="23"/>
      <c r="FH104" s="23"/>
      <c r="FI104" s="23"/>
      <c r="FJ104" s="23"/>
      <c r="FK104" s="45"/>
    </row>
    <row r="105" spans="1:167" s="22" customFormat="1" ht="9.75" customHeight="1" thickBot="1">
      <c r="N105" s="494" t="s">
        <v>150</v>
      </c>
      <c r="O105" s="494"/>
      <c r="P105" s="494"/>
      <c r="Q105" s="494"/>
      <c r="R105" s="494"/>
      <c r="S105" s="494"/>
      <c r="T105" s="494"/>
      <c r="U105" s="494"/>
      <c r="V105" s="494"/>
      <c r="W105" s="494"/>
      <c r="X105" s="494"/>
      <c r="Y105" s="494"/>
      <c r="Z105" s="494"/>
      <c r="AA105" s="494"/>
      <c r="AB105" s="494"/>
      <c r="AD105" s="494" t="s">
        <v>24</v>
      </c>
      <c r="AE105" s="494"/>
      <c r="AF105" s="494"/>
      <c r="AG105" s="494"/>
      <c r="AH105" s="494"/>
      <c r="AI105" s="494"/>
      <c r="AJ105" s="494"/>
      <c r="AK105" s="494"/>
      <c r="AL105" s="494"/>
      <c r="AM105" s="494"/>
      <c r="AO105" s="494" t="s">
        <v>25</v>
      </c>
      <c r="AP105" s="494"/>
      <c r="AQ105" s="494"/>
      <c r="AR105" s="494"/>
      <c r="AS105" s="494"/>
      <c r="AT105" s="494"/>
      <c r="AU105" s="494"/>
      <c r="AV105" s="494"/>
      <c r="AW105" s="494"/>
      <c r="AX105" s="494"/>
      <c r="AY105" s="494"/>
      <c r="AZ105" s="494"/>
      <c r="BA105" s="494"/>
      <c r="BB105" s="494"/>
      <c r="BC105" s="494"/>
      <c r="BD105" s="494"/>
      <c r="BE105" s="494"/>
      <c r="BF105" s="494"/>
      <c r="BH105" s="500" t="s">
        <v>153</v>
      </c>
      <c r="BI105" s="500"/>
      <c r="BJ105" s="500"/>
      <c r="BK105" s="500"/>
      <c r="BL105" s="500"/>
      <c r="BM105" s="500"/>
      <c r="BN105" s="500"/>
      <c r="BO105" s="500"/>
      <c r="BP105" s="500"/>
      <c r="BQ105" s="500"/>
      <c r="BR105" s="500"/>
      <c r="BS105" s="500"/>
      <c r="BT105" s="500"/>
      <c r="BU105" s="500"/>
      <c r="BX105" s="47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48"/>
      <c r="CN105" s="48"/>
      <c r="CO105" s="48"/>
      <c r="CP105" s="48"/>
      <c r="CQ105" s="48"/>
      <c r="CR105" s="48"/>
      <c r="CS105" s="48"/>
      <c r="CT105" s="48"/>
      <c r="CU105" s="48"/>
      <c r="CV105" s="48"/>
      <c r="CW105" s="48"/>
      <c r="CX105" s="48"/>
      <c r="CY105" s="48"/>
      <c r="CZ105" s="48"/>
      <c r="DA105" s="48"/>
      <c r="DB105" s="48"/>
      <c r="DC105" s="48"/>
      <c r="DD105" s="48"/>
      <c r="DE105" s="48"/>
      <c r="DF105" s="48"/>
      <c r="DG105" s="48"/>
      <c r="DH105" s="48"/>
      <c r="DI105" s="48"/>
      <c r="DJ105" s="48"/>
      <c r="DK105" s="48"/>
      <c r="DL105" s="48"/>
      <c r="DM105" s="48"/>
      <c r="DN105" s="48"/>
      <c r="DO105" s="48"/>
      <c r="DP105" s="48"/>
      <c r="DQ105" s="48"/>
      <c r="DR105" s="48"/>
      <c r="DS105" s="48"/>
      <c r="DT105" s="48"/>
      <c r="DU105" s="48"/>
      <c r="DV105" s="48"/>
      <c r="DW105" s="48"/>
      <c r="DX105" s="48"/>
      <c r="DY105" s="48"/>
      <c r="DZ105" s="48"/>
      <c r="EA105" s="48"/>
      <c r="EB105" s="48"/>
      <c r="EC105" s="48"/>
      <c r="ED105" s="48"/>
      <c r="EE105" s="48"/>
      <c r="EF105" s="48"/>
      <c r="EG105" s="48"/>
      <c r="EH105" s="48"/>
      <c r="EI105" s="48"/>
      <c r="EJ105" s="48"/>
      <c r="EK105" s="48"/>
      <c r="EL105" s="48"/>
      <c r="EM105" s="48"/>
      <c r="EN105" s="48"/>
      <c r="EO105" s="48"/>
      <c r="EP105" s="48"/>
      <c r="EQ105" s="48"/>
      <c r="ER105" s="48"/>
      <c r="ES105" s="48"/>
      <c r="ET105" s="48"/>
      <c r="EU105" s="48"/>
      <c r="EV105" s="48"/>
      <c r="EW105" s="48"/>
      <c r="EX105" s="48"/>
      <c r="EY105" s="48"/>
      <c r="EZ105" s="48"/>
      <c r="FA105" s="48"/>
      <c r="FB105" s="48"/>
      <c r="FC105" s="48"/>
      <c r="FD105" s="48"/>
      <c r="FE105" s="48"/>
      <c r="FF105" s="48"/>
      <c r="FG105" s="48"/>
      <c r="FH105" s="48"/>
      <c r="FI105" s="48"/>
      <c r="FJ105" s="48"/>
      <c r="FK105" s="49"/>
    </row>
    <row r="106" spans="1:167" s="23" customFormat="1" ht="10.5" customHeight="1">
      <c r="A106" s="496" t="s">
        <v>26</v>
      </c>
      <c r="B106" s="496"/>
      <c r="C106" s="498" t="s">
        <v>192</v>
      </c>
      <c r="D106" s="498"/>
      <c r="E106" s="498"/>
      <c r="F106" s="498"/>
      <c r="G106" s="498"/>
      <c r="H106" s="499" t="s">
        <v>26</v>
      </c>
      <c r="I106" s="499"/>
      <c r="J106" s="498" t="s">
        <v>273</v>
      </c>
      <c r="K106" s="498"/>
      <c r="L106" s="498"/>
      <c r="M106" s="498"/>
      <c r="N106" s="498"/>
      <c r="O106" s="498"/>
      <c r="P106" s="498"/>
      <c r="Q106" s="498"/>
      <c r="R106" s="498"/>
      <c r="S106" s="498"/>
      <c r="T106" s="498"/>
      <c r="U106" s="498"/>
      <c r="V106" s="498"/>
      <c r="W106" s="498"/>
      <c r="X106" s="498"/>
      <c r="Y106" s="498"/>
      <c r="Z106" s="498"/>
      <c r="AA106" s="498"/>
      <c r="AB106" s="498"/>
      <c r="AC106" s="498"/>
      <c r="AD106" s="498"/>
      <c r="AE106" s="498"/>
      <c r="AF106" s="498"/>
      <c r="AG106" s="496">
        <v>20</v>
      </c>
      <c r="AH106" s="496"/>
      <c r="AI106" s="496"/>
      <c r="AJ106" s="496"/>
      <c r="AK106" s="497" t="s">
        <v>4</v>
      </c>
      <c r="AL106" s="497"/>
      <c r="AM106" s="497"/>
      <c r="AN106" s="499" t="s">
        <v>10</v>
      </c>
      <c r="AO106" s="499"/>
      <c r="AP106" s="499"/>
    </row>
    <row r="107" spans="1:167" s="23" customFormat="1" ht="3" customHeight="1"/>
    <row r="108" spans="1:167" s="22" customFormat="1" ht="9" customHeight="1"/>
  </sheetData>
  <mergeCells count="712">
    <mergeCell ref="DB87:DO87"/>
    <mergeCell ref="DP89:EM89"/>
    <mergeCell ref="DP91:EM91"/>
    <mergeCell ref="EN93:FK93"/>
    <mergeCell ref="DB91:DO91"/>
    <mergeCell ref="DB90:DO90"/>
    <mergeCell ref="DB92:DO92"/>
    <mergeCell ref="DB88:DO88"/>
    <mergeCell ref="DP90:EM90"/>
    <mergeCell ref="EN87:FK87"/>
    <mergeCell ref="DP87:EM87"/>
    <mergeCell ref="EN88:FK88"/>
    <mergeCell ref="EN89:FK89"/>
    <mergeCell ref="EN91:FK91"/>
    <mergeCell ref="EN90:FK90"/>
    <mergeCell ref="DP92:EM92"/>
    <mergeCell ref="EN92:FK92"/>
    <mergeCell ref="CN90:DA90"/>
    <mergeCell ref="CN89:DA89"/>
    <mergeCell ref="DB89:DO89"/>
    <mergeCell ref="DP88:EM88"/>
    <mergeCell ref="EZ97:FK97"/>
    <mergeCell ref="EN94:FK94"/>
    <mergeCell ref="EZ96:FK96"/>
    <mergeCell ref="CN91:DA91"/>
    <mergeCell ref="CN77:DA77"/>
    <mergeCell ref="DB77:DO77"/>
    <mergeCell ref="DB76:DO76"/>
    <mergeCell ref="DB81:DO81"/>
    <mergeCell ref="DB80:DO80"/>
    <mergeCell ref="CN84:DA84"/>
    <mergeCell ref="DB84:DO84"/>
    <mergeCell ref="DB83:DO83"/>
    <mergeCell ref="CN78:DA78"/>
    <mergeCell ref="DP76:EM76"/>
    <mergeCell ref="EN83:FK83"/>
    <mergeCell ref="EN80:FK80"/>
    <mergeCell ref="EN81:FK81"/>
    <mergeCell ref="DP80:EM80"/>
    <mergeCell ref="DP81:EM81"/>
    <mergeCell ref="DP79:EM79"/>
    <mergeCell ref="DP82:EM82"/>
    <mergeCell ref="DP83:EM83"/>
    <mergeCell ref="EN71:FK71"/>
    <mergeCell ref="DB69:DO69"/>
    <mergeCell ref="CN69:DA69"/>
    <mergeCell ref="DP69:EM69"/>
    <mergeCell ref="EN85:FK85"/>
    <mergeCell ref="EN86:FK86"/>
    <mergeCell ref="EN84:FK84"/>
    <mergeCell ref="EN75:FK75"/>
    <mergeCell ref="EN77:FK77"/>
    <mergeCell ref="EN76:FK76"/>
    <mergeCell ref="CN80:DA80"/>
    <mergeCell ref="EN82:FK82"/>
    <mergeCell ref="EN79:FK79"/>
    <mergeCell ref="EN78:FK78"/>
    <mergeCell ref="EN68:FK68"/>
    <mergeCell ref="EN69:FK69"/>
    <mergeCell ref="DP70:EM70"/>
    <mergeCell ref="CN71:DA71"/>
    <mergeCell ref="DB70:DO70"/>
    <mergeCell ref="EN70:FK70"/>
    <mergeCell ref="CN76:DA76"/>
    <mergeCell ref="CN82:DA82"/>
    <mergeCell ref="DB79:DO79"/>
    <mergeCell ref="CN79:DA79"/>
    <mergeCell ref="DP84:EM84"/>
    <mergeCell ref="EN72:FK72"/>
    <mergeCell ref="CN74:DA74"/>
    <mergeCell ref="DB78:DO78"/>
    <mergeCell ref="DP78:EM78"/>
    <mergeCell ref="DP77:EM77"/>
    <mergeCell ref="EN74:FK74"/>
    <mergeCell ref="EN73:FK73"/>
    <mergeCell ref="CN75:DA75"/>
    <mergeCell ref="DP74:EM74"/>
    <mergeCell ref="DP73:EM73"/>
    <mergeCell ref="DB74:DO74"/>
    <mergeCell ref="DB75:DO75"/>
    <mergeCell ref="DP75:EM75"/>
    <mergeCell ref="DP72:EM72"/>
    <mergeCell ref="CN70:DA70"/>
    <mergeCell ref="DB71:DO71"/>
    <mergeCell ref="DB72:DO72"/>
    <mergeCell ref="CN72:DA72"/>
    <mergeCell ref="BS73:CM73"/>
    <mergeCell ref="BS72:CM72"/>
    <mergeCell ref="CN73:DA73"/>
    <mergeCell ref="DB73:DO73"/>
    <mergeCell ref="DB68:DO68"/>
    <mergeCell ref="CN68:DA68"/>
    <mergeCell ref="DB66:DO66"/>
    <mergeCell ref="BS70:CM70"/>
    <mergeCell ref="BS71:CM71"/>
    <mergeCell ref="DP71:EM71"/>
    <mergeCell ref="CN65:DA65"/>
    <mergeCell ref="DP65:EM65"/>
    <mergeCell ref="DB65:DO65"/>
    <mergeCell ref="BS69:CM69"/>
    <mergeCell ref="BS66:CM66"/>
    <mergeCell ref="CN66:DA66"/>
    <mergeCell ref="DP68:EM68"/>
    <mergeCell ref="BS67:CM67"/>
    <mergeCell ref="CN67:DA67"/>
    <mergeCell ref="BS68:CM68"/>
    <mergeCell ref="BS62:CM62"/>
    <mergeCell ref="DP62:EM62"/>
    <mergeCell ref="CN62:DA62"/>
    <mergeCell ref="EN67:FK67"/>
    <mergeCell ref="DB67:DO67"/>
    <mergeCell ref="EN66:FK66"/>
    <mergeCell ref="DP66:EM66"/>
    <mergeCell ref="DP67:EM67"/>
    <mergeCell ref="BS65:CM65"/>
    <mergeCell ref="EN65:FK65"/>
    <mergeCell ref="DP63:EM63"/>
    <mergeCell ref="EN64:FK64"/>
    <mergeCell ref="DP64:EM64"/>
    <mergeCell ref="DP61:EM61"/>
    <mergeCell ref="EN61:FK61"/>
    <mergeCell ref="EN62:FK62"/>
    <mergeCell ref="EN63:FK63"/>
    <mergeCell ref="BS61:CM61"/>
    <mergeCell ref="DB64:DO64"/>
    <mergeCell ref="DB62:DO62"/>
    <mergeCell ref="DB63:DO63"/>
    <mergeCell ref="DB61:DO61"/>
    <mergeCell ref="CN61:DA61"/>
    <mergeCell ref="CN64:DA64"/>
    <mergeCell ref="CN63:DA63"/>
    <mergeCell ref="BS64:CM64"/>
    <mergeCell ref="BS63:CM63"/>
    <mergeCell ref="BS56:CM56"/>
    <mergeCell ref="DP57:EM57"/>
    <mergeCell ref="CN58:DA58"/>
    <mergeCell ref="DP56:EM56"/>
    <mergeCell ref="CN56:DA56"/>
    <mergeCell ref="BS57:CM57"/>
    <mergeCell ref="BS58:CM58"/>
    <mergeCell ref="CN57:DA57"/>
    <mergeCell ref="BS60:CM60"/>
    <mergeCell ref="CN60:DA60"/>
    <mergeCell ref="EN59:FK59"/>
    <mergeCell ref="DP60:EM60"/>
    <mergeCell ref="DB60:DO60"/>
    <mergeCell ref="EN60:FK60"/>
    <mergeCell ref="BS59:CM59"/>
    <mergeCell ref="EN56:FK56"/>
    <mergeCell ref="DB59:DO59"/>
    <mergeCell ref="CN59:DA59"/>
    <mergeCell ref="DB57:DO57"/>
    <mergeCell ref="DB58:DO58"/>
    <mergeCell ref="EN57:FK57"/>
    <mergeCell ref="DB56:DO56"/>
    <mergeCell ref="EN58:FK58"/>
    <mergeCell ref="DP59:EM59"/>
    <mergeCell ref="DP58:EM58"/>
    <mergeCell ref="BS50:CM50"/>
    <mergeCell ref="DP53:EM53"/>
    <mergeCell ref="DP54:EM54"/>
    <mergeCell ref="DB54:DO54"/>
    <mergeCell ref="EN55:FK55"/>
    <mergeCell ref="EN54:FK54"/>
    <mergeCell ref="DB55:DO55"/>
    <mergeCell ref="CN55:DA55"/>
    <mergeCell ref="DP55:EM55"/>
    <mergeCell ref="BS55:CM55"/>
    <mergeCell ref="BS49:CM49"/>
    <mergeCell ref="DB49:DO49"/>
    <mergeCell ref="CN50:DA50"/>
    <mergeCell ref="DB50:DO50"/>
    <mergeCell ref="CN49:DA49"/>
    <mergeCell ref="CN53:DA53"/>
    <mergeCell ref="BS51:CM51"/>
    <mergeCell ref="BS52:CM52"/>
    <mergeCell ref="CN52:DA52"/>
    <mergeCell ref="BS54:CM54"/>
    <mergeCell ref="CN54:DA54"/>
    <mergeCell ref="DP49:EM49"/>
    <mergeCell ref="CN51:DA51"/>
    <mergeCell ref="DB51:DO51"/>
    <mergeCell ref="DB52:DO52"/>
    <mergeCell ref="DP51:EM51"/>
    <mergeCell ref="DP52:EM52"/>
    <mergeCell ref="DP50:EM50"/>
    <mergeCell ref="BS53:CM53"/>
    <mergeCell ref="DB53:DO53"/>
    <mergeCell ref="EN46:FK46"/>
    <mergeCell ref="EN48:FK48"/>
    <mergeCell ref="EN53:FK53"/>
    <mergeCell ref="EN52:FK52"/>
    <mergeCell ref="EN50:FK50"/>
    <mergeCell ref="EN51:FK51"/>
    <mergeCell ref="EN49:FK49"/>
    <mergeCell ref="EN45:FK45"/>
    <mergeCell ref="DB48:DO48"/>
    <mergeCell ref="DP47:EM47"/>
    <mergeCell ref="DP48:EM48"/>
    <mergeCell ref="DP46:EM46"/>
    <mergeCell ref="DB47:DO47"/>
    <mergeCell ref="EN47:FK47"/>
    <mergeCell ref="DP45:EM45"/>
    <mergeCell ref="DB46:DO46"/>
    <mergeCell ref="DP42:EM42"/>
    <mergeCell ref="DB43:DO43"/>
    <mergeCell ref="DP41:EM41"/>
    <mergeCell ref="DB44:DO44"/>
    <mergeCell ref="EN41:FK41"/>
    <mergeCell ref="EN40:FK40"/>
    <mergeCell ref="DB39:DO39"/>
    <mergeCell ref="EN42:FK42"/>
    <mergeCell ref="EN43:FK43"/>
    <mergeCell ref="DP44:EM44"/>
    <mergeCell ref="DP43:EM43"/>
    <mergeCell ref="EN44:FK44"/>
    <mergeCell ref="DB41:DO41"/>
    <mergeCell ref="DB45:DO45"/>
    <mergeCell ref="CN45:DA45"/>
    <mergeCell ref="BS44:CM44"/>
    <mergeCell ref="BS47:CM47"/>
    <mergeCell ref="BS46:CM46"/>
    <mergeCell ref="DB38:DO38"/>
    <mergeCell ref="DB40:DO40"/>
    <mergeCell ref="DB42:DO42"/>
    <mergeCell ref="BS41:CM41"/>
    <mergeCell ref="CN40:DA40"/>
    <mergeCell ref="CN36:DA36"/>
    <mergeCell ref="EZ24:FK24"/>
    <mergeCell ref="AO19:EL20"/>
    <mergeCell ref="CN42:DA42"/>
    <mergeCell ref="BS42:CM42"/>
    <mergeCell ref="CN43:DA43"/>
    <mergeCell ref="BS40:CM40"/>
    <mergeCell ref="CN41:DA41"/>
    <mergeCell ref="CN39:DA39"/>
    <mergeCell ref="EN39:FK39"/>
    <mergeCell ref="BQ8:BU8"/>
    <mergeCell ref="BP7:CK7"/>
    <mergeCell ref="DY7:FK7"/>
    <mergeCell ref="EZ18:FK18"/>
    <mergeCell ref="DP39:EM39"/>
    <mergeCell ref="DP40:EM40"/>
    <mergeCell ref="CU8:CX8"/>
    <mergeCell ref="DB8:DD8"/>
    <mergeCell ref="EZ10:FK10"/>
    <mergeCell ref="DB36:DO36"/>
    <mergeCell ref="B9:EX9"/>
    <mergeCell ref="BV8:BW8"/>
    <mergeCell ref="CY8:DA8"/>
    <mergeCell ref="BX8:CT8"/>
    <mergeCell ref="EN33:FK33"/>
    <mergeCell ref="BP3:FK3"/>
    <mergeCell ref="BP4:FK4"/>
    <mergeCell ref="BP5:FK5"/>
    <mergeCell ref="BP6:CK6"/>
    <mergeCell ref="DY6:FK6"/>
    <mergeCell ref="EZ13:FK14"/>
    <mergeCell ref="AY12:BU12"/>
    <mergeCell ref="AW12:AX12"/>
    <mergeCell ref="AO21:EL22"/>
    <mergeCell ref="AY16:BZ17"/>
    <mergeCell ref="EZ11:FK11"/>
    <mergeCell ref="EZ12:FK12"/>
    <mergeCell ref="EJ10:EM10"/>
    <mergeCell ref="BI29:CM29"/>
    <mergeCell ref="DP28:FK31"/>
    <mergeCell ref="EN32:FK32"/>
    <mergeCell ref="CC12:CE12"/>
    <mergeCell ref="EZ19:FK19"/>
    <mergeCell ref="EZ20:FK20"/>
    <mergeCell ref="EZ15:FK17"/>
    <mergeCell ref="EZ23:FK23"/>
    <mergeCell ref="EZ21:FK22"/>
    <mergeCell ref="EN26:FK26"/>
    <mergeCell ref="BI32:BR32"/>
    <mergeCell ref="BS32:CM32"/>
    <mergeCell ref="BS33:CM33"/>
    <mergeCell ref="DP33:EM33"/>
    <mergeCell ref="BS35:CM35"/>
    <mergeCell ref="CN34:DA34"/>
    <mergeCell ref="CN32:DA32"/>
    <mergeCell ref="DB32:DO32"/>
    <mergeCell ref="A35:AD35"/>
    <mergeCell ref="AE35:AN35"/>
    <mergeCell ref="A34:AD34"/>
    <mergeCell ref="AE34:AN34"/>
    <mergeCell ref="DB34:DO34"/>
    <mergeCell ref="DB35:DO35"/>
    <mergeCell ref="AO35:AX35"/>
    <mergeCell ref="BS37:CM37"/>
    <mergeCell ref="BS36:CM36"/>
    <mergeCell ref="BZ12:CB12"/>
    <mergeCell ref="AO13:EL14"/>
    <mergeCell ref="AO18:EL18"/>
    <mergeCell ref="BV12:BY12"/>
    <mergeCell ref="AR12:AV12"/>
    <mergeCell ref="AO33:AX33"/>
    <mergeCell ref="AY28:BH32"/>
    <mergeCell ref="DP34:EM34"/>
    <mergeCell ref="CN33:DA33"/>
    <mergeCell ref="L24:AV24"/>
    <mergeCell ref="AY33:BH33"/>
    <mergeCell ref="L25:AV25"/>
    <mergeCell ref="A28:AD32"/>
    <mergeCell ref="AE28:AN32"/>
    <mergeCell ref="A33:AD33"/>
    <mergeCell ref="AE33:AN33"/>
    <mergeCell ref="AO28:AX32"/>
    <mergeCell ref="AO34:AX34"/>
    <mergeCell ref="AY34:BH34"/>
    <mergeCell ref="DP32:EM32"/>
    <mergeCell ref="CB30:CD30"/>
    <mergeCell ref="BI28:CM28"/>
    <mergeCell ref="CN28:DO31"/>
    <mergeCell ref="BI34:BR34"/>
    <mergeCell ref="BS34:CM34"/>
    <mergeCell ref="DB33:DO33"/>
    <mergeCell ref="EN34:FK34"/>
    <mergeCell ref="BI33:BR33"/>
    <mergeCell ref="EN37:FK37"/>
    <mergeCell ref="EN36:FK36"/>
    <mergeCell ref="AO36:AX36"/>
    <mergeCell ref="AY37:BH37"/>
    <mergeCell ref="DB37:DO37"/>
    <mergeCell ref="BI37:BR37"/>
    <mergeCell ref="DP37:EM37"/>
    <mergeCell ref="CN37:DA37"/>
    <mergeCell ref="BS38:CM38"/>
    <mergeCell ref="DP38:EM38"/>
    <mergeCell ref="BI38:BR38"/>
    <mergeCell ref="BI40:BR40"/>
    <mergeCell ref="AY40:BH40"/>
    <mergeCell ref="AY41:BH41"/>
    <mergeCell ref="BI41:BR41"/>
    <mergeCell ref="DP36:EM36"/>
    <mergeCell ref="BI36:BR36"/>
    <mergeCell ref="AY36:BH36"/>
    <mergeCell ref="BI35:BR35"/>
    <mergeCell ref="BI39:BR39"/>
    <mergeCell ref="EN35:FK35"/>
    <mergeCell ref="CN35:DA35"/>
    <mergeCell ref="DP35:EM35"/>
    <mergeCell ref="EN38:FK38"/>
    <mergeCell ref="CN38:DA38"/>
    <mergeCell ref="AO42:AX42"/>
    <mergeCell ref="A42:AD42"/>
    <mergeCell ref="AE43:AN43"/>
    <mergeCell ref="A43:AD43"/>
    <mergeCell ref="AE41:AN41"/>
    <mergeCell ref="AY35:BH35"/>
    <mergeCell ref="BS39:CM39"/>
    <mergeCell ref="AY42:BH42"/>
    <mergeCell ref="BS48:CM48"/>
    <mergeCell ref="CN48:DA48"/>
    <mergeCell ref="BI42:BR42"/>
    <mergeCell ref="BI43:BR43"/>
    <mergeCell ref="BI47:BR47"/>
    <mergeCell ref="BI46:BR46"/>
    <mergeCell ref="CN46:DA46"/>
    <mergeCell ref="BS45:CM45"/>
    <mergeCell ref="CN47:DA47"/>
    <mergeCell ref="AY47:BH47"/>
    <mergeCell ref="AY46:BH46"/>
    <mergeCell ref="AY43:BH43"/>
    <mergeCell ref="BI44:BR44"/>
    <mergeCell ref="BI45:BR45"/>
    <mergeCell ref="AY44:BH44"/>
    <mergeCell ref="CN44:DA44"/>
    <mergeCell ref="BS43:CM43"/>
    <mergeCell ref="A45:AD45"/>
    <mergeCell ref="AE40:AN40"/>
    <mergeCell ref="AY45:BH45"/>
    <mergeCell ref="A41:AD41"/>
    <mergeCell ref="AO43:AX43"/>
    <mergeCell ref="AO45:AX45"/>
    <mergeCell ref="AE42:AN42"/>
    <mergeCell ref="A44:AD44"/>
    <mergeCell ref="AE44:AN44"/>
    <mergeCell ref="AO44:AX44"/>
    <mergeCell ref="A40:AD40"/>
    <mergeCell ref="A37:AD37"/>
    <mergeCell ref="A38:AD38"/>
    <mergeCell ref="AY39:BH39"/>
    <mergeCell ref="AO39:AX39"/>
    <mergeCell ref="AO40:AX40"/>
    <mergeCell ref="AY38:BH38"/>
    <mergeCell ref="AO38:AX38"/>
    <mergeCell ref="AO37:AX37"/>
    <mergeCell ref="AE45:AN45"/>
    <mergeCell ref="AE37:AN37"/>
    <mergeCell ref="AE46:AN46"/>
    <mergeCell ref="AO46:AX46"/>
    <mergeCell ref="AO41:AX41"/>
    <mergeCell ref="A36:AD36"/>
    <mergeCell ref="AE36:AN36"/>
    <mergeCell ref="AE38:AN38"/>
    <mergeCell ref="A39:AD39"/>
    <mergeCell ref="AE39:AN39"/>
    <mergeCell ref="A49:AD49"/>
    <mergeCell ref="A47:AD47"/>
    <mergeCell ref="AO47:AX47"/>
    <mergeCell ref="AO51:AX51"/>
    <mergeCell ref="AO50:AX50"/>
    <mergeCell ref="AO48:AX48"/>
    <mergeCell ref="A46:AD46"/>
    <mergeCell ref="A51:AD51"/>
    <mergeCell ref="A50:AD50"/>
    <mergeCell ref="AO49:AX49"/>
    <mergeCell ref="AE51:AN51"/>
    <mergeCell ref="AE48:AN48"/>
    <mergeCell ref="AE49:AN49"/>
    <mergeCell ref="AE50:AN50"/>
    <mergeCell ref="AE47:AN47"/>
    <mergeCell ref="A48:AD48"/>
    <mergeCell ref="AO52:AX52"/>
    <mergeCell ref="BI48:BR48"/>
    <mergeCell ref="AY49:BH49"/>
    <mergeCell ref="AY48:BH48"/>
    <mergeCell ref="BI53:BR53"/>
    <mergeCell ref="AY53:BH53"/>
    <mergeCell ref="AY50:BH50"/>
    <mergeCell ref="BI51:BR51"/>
    <mergeCell ref="AY51:BH51"/>
    <mergeCell ref="BI56:BR56"/>
    <mergeCell ref="BI55:BR55"/>
    <mergeCell ref="AY55:BH55"/>
    <mergeCell ref="BI50:BR50"/>
    <mergeCell ref="AY52:BH52"/>
    <mergeCell ref="BI52:BR52"/>
    <mergeCell ref="BI54:BR54"/>
    <mergeCell ref="AE54:AN54"/>
    <mergeCell ref="BI49:BR49"/>
    <mergeCell ref="A55:AD55"/>
    <mergeCell ref="A57:AD57"/>
    <mergeCell ref="A56:AD56"/>
    <mergeCell ref="A52:AD52"/>
    <mergeCell ref="A53:AD53"/>
    <mergeCell ref="A54:AD54"/>
    <mergeCell ref="AO54:AX54"/>
    <mergeCell ref="AY54:BH54"/>
    <mergeCell ref="AE53:AN53"/>
    <mergeCell ref="AE52:AN52"/>
    <mergeCell ref="BI61:BR61"/>
    <mergeCell ref="BI62:BR62"/>
    <mergeCell ref="AY61:BH61"/>
    <mergeCell ref="AY59:BH59"/>
    <mergeCell ref="AY62:BH62"/>
    <mergeCell ref="BI59:BR59"/>
    <mergeCell ref="AY60:BH60"/>
    <mergeCell ref="AO53:AX53"/>
    <mergeCell ref="AO61:AX61"/>
    <mergeCell ref="BI60:BR60"/>
    <mergeCell ref="AY57:BH57"/>
    <mergeCell ref="AY56:BH56"/>
    <mergeCell ref="AY58:BH58"/>
    <mergeCell ref="AO60:AX60"/>
    <mergeCell ref="BI58:BR58"/>
    <mergeCell ref="BI57:BR57"/>
    <mergeCell ref="AO57:AX57"/>
    <mergeCell ref="AO56:AX56"/>
    <mergeCell ref="AE55:AN55"/>
    <mergeCell ref="AO55:AX55"/>
    <mergeCell ref="A60:AD60"/>
    <mergeCell ref="A59:AD59"/>
    <mergeCell ref="AO59:AX59"/>
    <mergeCell ref="AE57:AN57"/>
    <mergeCell ref="AE58:AN58"/>
    <mergeCell ref="AE59:AN59"/>
    <mergeCell ref="AE56:AN56"/>
    <mergeCell ref="AO58:AX58"/>
    <mergeCell ref="AO64:AX64"/>
    <mergeCell ref="AE62:AN62"/>
    <mergeCell ref="AO62:AX62"/>
    <mergeCell ref="A68:AD68"/>
    <mergeCell ref="A65:AD65"/>
    <mergeCell ref="AO63:AX63"/>
    <mergeCell ref="AE66:AN66"/>
    <mergeCell ref="AO65:AX65"/>
    <mergeCell ref="AO67:AX67"/>
    <mergeCell ref="A67:AD67"/>
    <mergeCell ref="A58:AD58"/>
    <mergeCell ref="AE65:AN65"/>
    <mergeCell ref="A63:AD63"/>
    <mergeCell ref="AE63:AN63"/>
    <mergeCell ref="A64:AD64"/>
    <mergeCell ref="AE64:AN64"/>
    <mergeCell ref="A61:AD61"/>
    <mergeCell ref="AE61:AN61"/>
    <mergeCell ref="A62:AD62"/>
    <mergeCell ref="AE60:AN60"/>
    <mergeCell ref="BI64:BR64"/>
    <mergeCell ref="BI63:BR63"/>
    <mergeCell ref="BI70:BR70"/>
    <mergeCell ref="BI66:BR66"/>
    <mergeCell ref="AY64:BH64"/>
    <mergeCell ref="AY63:BH63"/>
    <mergeCell ref="AY65:BH65"/>
    <mergeCell ref="BI65:BR65"/>
    <mergeCell ref="AE68:AN68"/>
    <mergeCell ref="AE69:AN69"/>
    <mergeCell ref="A69:AD69"/>
    <mergeCell ref="A66:AD66"/>
    <mergeCell ref="AE67:AN67"/>
    <mergeCell ref="BI71:BR71"/>
    <mergeCell ref="BI67:BR67"/>
    <mergeCell ref="BI68:BR68"/>
    <mergeCell ref="BI69:BR69"/>
    <mergeCell ref="AY68:BH68"/>
    <mergeCell ref="AO68:AX68"/>
    <mergeCell ref="AO69:AX69"/>
    <mergeCell ref="AO70:AX70"/>
    <mergeCell ref="A74:AD74"/>
    <mergeCell ref="AO73:AX73"/>
    <mergeCell ref="AO71:AX71"/>
    <mergeCell ref="AY71:BH71"/>
    <mergeCell ref="AY66:BH66"/>
    <mergeCell ref="AY70:BH70"/>
    <mergeCell ref="AY69:BH69"/>
    <mergeCell ref="AY67:BH67"/>
    <mergeCell ref="AE70:AN70"/>
    <mergeCell ref="AO66:AX66"/>
    <mergeCell ref="BI72:BR72"/>
    <mergeCell ref="AY73:BH73"/>
    <mergeCell ref="A70:AD70"/>
    <mergeCell ref="A72:AD72"/>
    <mergeCell ref="A71:AD71"/>
    <mergeCell ref="AE71:AN71"/>
    <mergeCell ref="BI73:BR73"/>
    <mergeCell ref="AY76:BH76"/>
    <mergeCell ref="BI75:BR75"/>
    <mergeCell ref="A75:AD75"/>
    <mergeCell ref="AY74:BH74"/>
    <mergeCell ref="AO72:AX72"/>
    <mergeCell ref="BI74:BR74"/>
    <mergeCell ref="AY72:BH72"/>
    <mergeCell ref="AE72:AN72"/>
    <mergeCell ref="AE73:AN73"/>
    <mergeCell ref="A73:AD73"/>
    <mergeCell ref="BS74:CM74"/>
    <mergeCell ref="AE74:AN74"/>
    <mergeCell ref="AE76:AN76"/>
    <mergeCell ref="AO76:AX76"/>
    <mergeCell ref="AE75:AN75"/>
    <mergeCell ref="AO74:AX74"/>
    <mergeCell ref="AO75:AX75"/>
    <mergeCell ref="AY75:BH75"/>
    <mergeCell ref="BS75:CM75"/>
    <mergeCell ref="BS76:CM76"/>
    <mergeCell ref="A76:AD76"/>
    <mergeCell ref="A78:AD78"/>
    <mergeCell ref="A77:AD77"/>
    <mergeCell ref="BS78:CM78"/>
    <mergeCell ref="BI77:BR77"/>
    <mergeCell ref="BS77:CM77"/>
    <mergeCell ref="BI76:BR76"/>
    <mergeCell ref="AY78:BH78"/>
    <mergeCell ref="AY77:BH77"/>
    <mergeCell ref="BI78:BR78"/>
    <mergeCell ref="AY79:BH79"/>
    <mergeCell ref="AO77:AX77"/>
    <mergeCell ref="AE77:AN77"/>
    <mergeCell ref="AE78:AN78"/>
    <mergeCell ref="AO78:AX78"/>
    <mergeCell ref="AO79:AX79"/>
    <mergeCell ref="AY93:BH93"/>
    <mergeCell ref="AO93:AX93"/>
    <mergeCell ref="AE83:AN83"/>
    <mergeCell ref="AE84:AN84"/>
    <mergeCell ref="AO85:AX85"/>
    <mergeCell ref="AO87:AX87"/>
    <mergeCell ref="AE92:AN92"/>
    <mergeCell ref="AO92:AX92"/>
    <mergeCell ref="AE88:AN88"/>
    <mergeCell ref="AO88:AX88"/>
    <mergeCell ref="BI91:BR91"/>
    <mergeCell ref="A82:AD82"/>
    <mergeCell ref="AO82:AX82"/>
    <mergeCell ref="BS79:CM79"/>
    <mergeCell ref="A89:AD89"/>
    <mergeCell ref="AE89:AN89"/>
    <mergeCell ref="AO89:AX89"/>
    <mergeCell ref="AY89:BH89"/>
    <mergeCell ref="BI89:BR89"/>
    <mergeCell ref="BS89:CM89"/>
    <mergeCell ref="AH97:BF97"/>
    <mergeCell ref="AY86:BH86"/>
    <mergeCell ref="BS90:CM90"/>
    <mergeCell ref="AE91:AN91"/>
    <mergeCell ref="AO91:AX91"/>
    <mergeCell ref="A91:AD91"/>
    <mergeCell ref="A90:AD90"/>
    <mergeCell ref="AE90:AN90"/>
    <mergeCell ref="AO90:AX90"/>
    <mergeCell ref="AY91:BH91"/>
    <mergeCell ref="A80:AD80"/>
    <mergeCell ref="AE80:AN80"/>
    <mergeCell ref="AE86:AN86"/>
    <mergeCell ref="AE87:AN87"/>
    <mergeCell ref="AE82:AN82"/>
    <mergeCell ref="AE93:AN93"/>
    <mergeCell ref="AE85:AN85"/>
    <mergeCell ref="BI86:BR86"/>
    <mergeCell ref="BI93:BR93"/>
    <mergeCell ref="AO86:AX86"/>
    <mergeCell ref="BI79:BR79"/>
    <mergeCell ref="AY83:BH83"/>
    <mergeCell ref="AY82:BH82"/>
    <mergeCell ref="AO81:AX81"/>
    <mergeCell ref="BI83:BR83"/>
    <mergeCell ref="BI84:BR84"/>
    <mergeCell ref="BI82:BR82"/>
    <mergeCell ref="A79:AD79"/>
    <mergeCell ref="AE79:AN79"/>
    <mergeCell ref="DB82:DO82"/>
    <mergeCell ref="CN92:DA92"/>
    <mergeCell ref="BS80:CM80"/>
    <mergeCell ref="AO80:AX80"/>
    <mergeCell ref="BS83:CM83"/>
    <mergeCell ref="BS82:CM82"/>
    <mergeCell ref="BI80:BR80"/>
    <mergeCell ref="AY80:BH80"/>
    <mergeCell ref="DP86:EM86"/>
    <mergeCell ref="AY85:BH85"/>
    <mergeCell ref="BI85:BR85"/>
    <mergeCell ref="BS85:CM85"/>
    <mergeCell ref="CN85:DA85"/>
    <mergeCell ref="DB85:DO85"/>
    <mergeCell ref="DB86:DO86"/>
    <mergeCell ref="CN86:DA86"/>
    <mergeCell ref="BS86:CM86"/>
    <mergeCell ref="DP85:EM85"/>
    <mergeCell ref="BS84:CM84"/>
    <mergeCell ref="AE81:AN81"/>
    <mergeCell ref="A81:AD81"/>
    <mergeCell ref="CN81:DA81"/>
    <mergeCell ref="AY81:BH81"/>
    <mergeCell ref="BI81:BR81"/>
    <mergeCell ref="AO83:AX83"/>
    <mergeCell ref="AO84:AX84"/>
    <mergeCell ref="AY84:BH84"/>
    <mergeCell ref="BS81:CM81"/>
    <mergeCell ref="A93:AD93"/>
    <mergeCell ref="A83:AD83"/>
    <mergeCell ref="A84:AD84"/>
    <mergeCell ref="A85:AD85"/>
    <mergeCell ref="A86:AD86"/>
    <mergeCell ref="A87:AD87"/>
    <mergeCell ref="A92:AD92"/>
    <mergeCell ref="A88:AD88"/>
    <mergeCell ref="BS93:CM93"/>
    <mergeCell ref="CN83:DA83"/>
    <mergeCell ref="AY87:BH87"/>
    <mergeCell ref="BI87:BR87"/>
    <mergeCell ref="BS87:CM87"/>
    <mergeCell ref="CN87:DA87"/>
    <mergeCell ref="BS91:CM91"/>
    <mergeCell ref="AY92:BH92"/>
    <mergeCell ref="AY90:BH90"/>
    <mergeCell ref="BI90:BR90"/>
    <mergeCell ref="AY88:BH88"/>
    <mergeCell ref="EC103:EL103"/>
    <mergeCell ref="DJ103:EA103"/>
    <mergeCell ref="CZ103:DH103"/>
    <mergeCell ref="AH98:BF98"/>
    <mergeCell ref="BI88:BR88"/>
    <mergeCell ref="DB93:DO93"/>
    <mergeCell ref="CN93:DA93"/>
    <mergeCell ref="BS88:CM88"/>
    <mergeCell ref="CN88:DA88"/>
    <mergeCell ref="BI92:BR92"/>
    <mergeCell ref="BS92:CM92"/>
    <mergeCell ref="EC102:EL102"/>
    <mergeCell ref="CL102:CX102"/>
    <mergeCell ref="CN94:DA94"/>
    <mergeCell ref="DP93:EM93"/>
    <mergeCell ref="BX100:EL100"/>
    <mergeCell ref="BX99:EL99"/>
    <mergeCell ref="DB94:DO94"/>
    <mergeCell ref="DP94:EM94"/>
    <mergeCell ref="BS94:CM94"/>
    <mergeCell ref="CA104:CE104"/>
    <mergeCell ref="BY104:BZ104"/>
    <mergeCell ref="N98:AF98"/>
    <mergeCell ref="N102:AF102"/>
    <mergeCell ref="AO104:BF104"/>
    <mergeCell ref="AH101:BF101"/>
    <mergeCell ref="N104:AB104"/>
    <mergeCell ref="AH102:BF102"/>
    <mergeCell ref="N97:AF97"/>
    <mergeCell ref="DJ102:EA102"/>
    <mergeCell ref="CZ102:DH102"/>
    <mergeCell ref="DI104:DK104"/>
    <mergeCell ref="DE104:DH104"/>
    <mergeCell ref="CH104:DD104"/>
    <mergeCell ref="CL103:CX103"/>
    <mergeCell ref="AN106:AP106"/>
    <mergeCell ref="AO105:BF105"/>
    <mergeCell ref="BH105:BU105"/>
    <mergeCell ref="BH104:BU104"/>
    <mergeCell ref="DL104:DN104"/>
    <mergeCell ref="CF104:CG104"/>
    <mergeCell ref="AD105:AM105"/>
    <mergeCell ref="N101:AF101"/>
    <mergeCell ref="AG106:AJ106"/>
    <mergeCell ref="A106:B106"/>
    <mergeCell ref="AD104:AM104"/>
    <mergeCell ref="N105:AB105"/>
    <mergeCell ref="AK106:AM106"/>
    <mergeCell ref="C106:G106"/>
    <mergeCell ref="J106:AF106"/>
    <mergeCell ref="H106:I106"/>
  </mergeCells>
  <phoneticPr fontId="61" type="noConversion"/>
  <pageMargins left="0.39370078740157483" right="0.31496062992125984" top="0.59055118110236227" bottom="0.35433070866141736" header="0.19685039370078741" footer="0.19685039370078741"/>
  <pageSetup paperSize="9" scale="82" orientation="landscape" copies="2" r:id="rId1"/>
  <headerFooter alignWithMargins="0">
    <oddHeader>&amp;Z&amp;F</oddHeader>
  </headerFooter>
  <rowBreaks count="2" manualBreakCount="2">
    <brk id="41" max="166" man="1"/>
    <brk id="65" max="16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FK54"/>
  <sheetViews>
    <sheetView view="pageBreakPreview" zoomScaleNormal="100" zoomScaleSheetLayoutView="100" workbookViewId="0">
      <selection activeCell="A33" sqref="A33:FK35"/>
    </sheetView>
  </sheetViews>
  <sheetFormatPr defaultColWidth="0.85546875" defaultRowHeight="12" customHeight="1"/>
  <cols>
    <col min="1" max="25" width="0.85546875" style="33"/>
    <col min="26" max="26" width="3.85546875" style="33" customWidth="1"/>
    <col min="27" max="27" width="5.28515625" style="33" customWidth="1"/>
    <col min="28" max="39" width="0.85546875" style="33"/>
    <col min="40" max="40" width="6.5703125" style="33" customWidth="1"/>
    <col min="41" max="47" width="0.85546875" style="33"/>
    <col min="48" max="48" width="3.42578125" style="33" customWidth="1"/>
    <col min="49" max="16384" width="0.85546875" style="33"/>
  </cols>
  <sheetData>
    <row r="1" spans="1:167" s="22" customFormat="1" ht="6" customHeight="1"/>
    <row r="2" spans="1:167" s="23" customFormat="1" ht="10.5" customHeight="1">
      <c r="BP2" s="589" t="s">
        <v>156</v>
      </c>
      <c r="BQ2" s="589"/>
      <c r="BR2" s="589"/>
      <c r="BS2" s="589"/>
      <c r="BT2" s="589"/>
      <c r="BU2" s="589"/>
      <c r="BV2" s="589"/>
      <c r="BW2" s="589"/>
      <c r="BX2" s="589"/>
      <c r="BY2" s="589"/>
      <c r="BZ2" s="589"/>
      <c r="CA2" s="589"/>
      <c r="CB2" s="589"/>
      <c r="CC2" s="589"/>
      <c r="CD2" s="589"/>
      <c r="CE2" s="589"/>
      <c r="CF2" s="589"/>
      <c r="CG2" s="589"/>
      <c r="CH2" s="589"/>
      <c r="CI2" s="589"/>
      <c r="CJ2" s="589"/>
      <c r="CK2" s="589"/>
      <c r="CL2" s="589"/>
      <c r="CM2" s="589"/>
      <c r="CN2" s="589"/>
      <c r="CO2" s="589"/>
      <c r="CP2" s="589"/>
      <c r="CQ2" s="589"/>
      <c r="CR2" s="589"/>
      <c r="CS2" s="589"/>
      <c r="CT2" s="589"/>
      <c r="CU2" s="589"/>
      <c r="CV2" s="589"/>
      <c r="CW2" s="589"/>
      <c r="CX2" s="589"/>
      <c r="CY2" s="589"/>
      <c r="CZ2" s="589"/>
      <c r="DA2" s="589"/>
      <c r="DB2" s="589"/>
      <c r="DC2" s="589"/>
      <c r="DD2" s="589"/>
      <c r="DE2" s="589"/>
      <c r="DF2" s="589"/>
      <c r="DG2" s="589"/>
      <c r="DH2" s="589"/>
      <c r="DI2" s="589"/>
      <c r="DJ2" s="589"/>
      <c r="DK2" s="589"/>
      <c r="DL2" s="589"/>
      <c r="DM2" s="589"/>
      <c r="DN2" s="589"/>
      <c r="DO2" s="589"/>
      <c r="DP2" s="589"/>
      <c r="DQ2" s="589"/>
      <c r="DR2" s="589"/>
      <c r="DS2" s="589"/>
      <c r="DT2" s="589"/>
      <c r="DU2" s="589"/>
      <c r="DV2" s="589"/>
      <c r="DW2" s="589"/>
      <c r="DX2" s="589"/>
      <c r="DY2" s="589"/>
      <c r="DZ2" s="589"/>
      <c r="EA2" s="589"/>
      <c r="EB2" s="589"/>
      <c r="EC2" s="589"/>
      <c r="ED2" s="589"/>
      <c r="EE2" s="589"/>
      <c r="EF2" s="589"/>
      <c r="EG2" s="589"/>
      <c r="EH2" s="589"/>
      <c r="EI2" s="589"/>
      <c r="EJ2" s="589"/>
      <c r="EK2" s="589"/>
      <c r="EL2" s="589"/>
      <c r="EM2" s="589"/>
      <c r="EN2" s="589"/>
      <c r="EO2" s="589"/>
      <c r="EP2" s="589"/>
      <c r="EQ2" s="589"/>
      <c r="ER2" s="589"/>
      <c r="ES2" s="589"/>
      <c r="ET2" s="589"/>
      <c r="EU2" s="589"/>
      <c r="EV2" s="589"/>
      <c r="EW2" s="589"/>
      <c r="EX2" s="589"/>
      <c r="EY2" s="589"/>
      <c r="EZ2" s="589"/>
      <c r="FA2" s="589"/>
      <c r="FB2" s="589"/>
      <c r="FC2" s="589"/>
      <c r="FD2" s="589"/>
      <c r="FE2" s="589"/>
      <c r="FF2" s="589"/>
      <c r="FG2" s="589"/>
      <c r="FH2" s="589"/>
      <c r="FI2" s="589"/>
      <c r="FJ2" s="589"/>
      <c r="FK2" s="589"/>
    </row>
    <row r="3" spans="1:167" s="23" customFormat="1" ht="10.5" customHeight="1">
      <c r="BP3" s="495" t="s">
        <v>322</v>
      </c>
      <c r="BQ3" s="495"/>
      <c r="BR3" s="495"/>
      <c r="BS3" s="495"/>
      <c r="BT3" s="495"/>
      <c r="BU3" s="495"/>
      <c r="BV3" s="495"/>
      <c r="BW3" s="495"/>
      <c r="BX3" s="495"/>
      <c r="BY3" s="495"/>
      <c r="BZ3" s="495"/>
      <c r="CA3" s="495"/>
      <c r="CB3" s="495"/>
      <c r="CC3" s="495"/>
      <c r="CD3" s="495"/>
      <c r="CE3" s="495"/>
      <c r="CF3" s="495"/>
      <c r="CG3" s="495"/>
      <c r="CH3" s="495"/>
      <c r="CI3" s="495"/>
      <c r="CJ3" s="495"/>
      <c r="CK3" s="495"/>
      <c r="CL3" s="495"/>
      <c r="CM3" s="495"/>
      <c r="CN3" s="495"/>
      <c r="CO3" s="495"/>
      <c r="CP3" s="495"/>
      <c r="CQ3" s="495"/>
      <c r="CR3" s="495"/>
      <c r="CS3" s="495"/>
      <c r="CT3" s="495"/>
      <c r="CU3" s="495"/>
      <c r="CV3" s="495"/>
      <c r="CW3" s="495"/>
      <c r="CX3" s="495"/>
      <c r="CY3" s="495"/>
      <c r="CZ3" s="495"/>
      <c r="DA3" s="495"/>
      <c r="DB3" s="495"/>
      <c r="DC3" s="495"/>
      <c r="DD3" s="495"/>
      <c r="DE3" s="495"/>
      <c r="DF3" s="495"/>
      <c r="DG3" s="495"/>
      <c r="DH3" s="495"/>
      <c r="DI3" s="495"/>
      <c r="DJ3" s="495"/>
      <c r="DK3" s="495"/>
      <c r="DL3" s="495"/>
      <c r="DM3" s="495"/>
      <c r="DN3" s="495"/>
      <c r="DO3" s="495"/>
      <c r="DP3" s="495"/>
      <c r="DQ3" s="495"/>
      <c r="DR3" s="495"/>
      <c r="DS3" s="495"/>
      <c r="DT3" s="495"/>
      <c r="DU3" s="495"/>
      <c r="DV3" s="495"/>
      <c r="DW3" s="495"/>
      <c r="DX3" s="495"/>
      <c r="DY3" s="495"/>
      <c r="DZ3" s="495"/>
      <c r="EA3" s="495"/>
      <c r="EB3" s="495"/>
      <c r="EC3" s="495"/>
      <c r="ED3" s="495"/>
      <c r="EE3" s="495"/>
      <c r="EF3" s="495"/>
      <c r="EG3" s="495"/>
      <c r="EH3" s="495"/>
      <c r="EI3" s="495"/>
      <c r="EJ3" s="495"/>
      <c r="EK3" s="495"/>
      <c r="EL3" s="495"/>
      <c r="EM3" s="495"/>
      <c r="EN3" s="495"/>
      <c r="EO3" s="495"/>
      <c r="EP3" s="495"/>
      <c r="EQ3" s="495"/>
      <c r="ER3" s="495"/>
      <c r="ES3" s="495"/>
      <c r="ET3" s="495"/>
      <c r="EU3" s="495"/>
      <c r="EV3" s="495"/>
      <c r="EW3" s="495"/>
      <c r="EX3" s="495"/>
      <c r="EY3" s="495"/>
      <c r="EZ3" s="495"/>
      <c r="FA3" s="495"/>
      <c r="FB3" s="495"/>
      <c r="FC3" s="495"/>
      <c r="FD3" s="495"/>
      <c r="FE3" s="495"/>
      <c r="FF3" s="495"/>
      <c r="FG3" s="495"/>
      <c r="FH3" s="495"/>
      <c r="FI3" s="495"/>
      <c r="FJ3" s="495"/>
      <c r="FK3" s="495"/>
    </row>
    <row r="4" spans="1:167" s="22" customFormat="1" ht="9.75" customHeight="1">
      <c r="BP4" s="505" t="s">
        <v>267</v>
      </c>
      <c r="BQ4" s="505"/>
      <c r="BR4" s="505"/>
      <c r="BS4" s="505"/>
      <c r="BT4" s="505"/>
      <c r="BU4" s="505"/>
      <c r="BV4" s="505"/>
      <c r="BW4" s="505"/>
      <c r="BX4" s="505"/>
      <c r="BY4" s="505"/>
      <c r="BZ4" s="505"/>
      <c r="CA4" s="505"/>
      <c r="CB4" s="505"/>
      <c r="CC4" s="505"/>
      <c r="CD4" s="505"/>
      <c r="CE4" s="505"/>
      <c r="CF4" s="505"/>
      <c r="CG4" s="505"/>
      <c r="CH4" s="505"/>
      <c r="CI4" s="505"/>
      <c r="CJ4" s="505"/>
      <c r="CK4" s="505"/>
      <c r="CL4" s="505"/>
      <c r="CM4" s="505"/>
      <c r="CN4" s="505"/>
      <c r="CO4" s="505"/>
      <c r="CP4" s="505"/>
      <c r="CQ4" s="505"/>
      <c r="CR4" s="505"/>
      <c r="CS4" s="505"/>
      <c r="CT4" s="505"/>
      <c r="CU4" s="505"/>
      <c r="CV4" s="505"/>
      <c r="CW4" s="505"/>
      <c r="CX4" s="505"/>
      <c r="CY4" s="505"/>
      <c r="CZ4" s="505"/>
      <c r="DA4" s="505"/>
      <c r="DB4" s="505"/>
      <c r="DC4" s="505"/>
      <c r="DD4" s="505"/>
      <c r="DE4" s="505"/>
      <c r="DF4" s="505"/>
      <c r="DG4" s="505"/>
      <c r="DH4" s="505"/>
      <c r="DI4" s="505"/>
      <c r="DJ4" s="505"/>
      <c r="DK4" s="505"/>
      <c r="DL4" s="505"/>
      <c r="DM4" s="505"/>
      <c r="DN4" s="505"/>
      <c r="DO4" s="505"/>
      <c r="DP4" s="505"/>
      <c r="DQ4" s="505"/>
      <c r="DR4" s="505"/>
      <c r="DS4" s="505"/>
      <c r="DT4" s="505"/>
      <c r="DU4" s="505"/>
      <c r="DV4" s="505"/>
      <c r="DW4" s="505"/>
      <c r="DX4" s="505"/>
      <c r="DY4" s="505"/>
      <c r="DZ4" s="505"/>
      <c r="EA4" s="505"/>
      <c r="EB4" s="505"/>
      <c r="EC4" s="505"/>
      <c r="ED4" s="505"/>
      <c r="EE4" s="505"/>
      <c r="EF4" s="505"/>
      <c r="EG4" s="505"/>
      <c r="EH4" s="505"/>
      <c r="EI4" s="505"/>
      <c r="EJ4" s="505"/>
      <c r="EK4" s="505"/>
      <c r="EL4" s="505"/>
      <c r="EM4" s="505"/>
      <c r="EN4" s="505"/>
      <c r="EO4" s="505"/>
      <c r="EP4" s="505"/>
      <c r="EQ4" s="505"/>
      <c r="ER4" s="505"/>
      <c r="ES4" s="505"/>
      <c r="ET4" s="505"/>
      <c r="EU4" s="505"/>
      <c r="EV4" s="505"/>
      <c r="EW4" s="505"/>
      <c r="EX4" s="505"/>
      <c r="EY4" s="505"/>
      <c r="EZ4" s="505"/>
      <c r="FA4" s="505"/>
      <c r="FB4" s="505"/>
      <c r="FC4" s="505"/>
      <c r="FD4" s="505"/>
      <c r="FE4" s="505"/>
      <c r="FF4" s="505"/>
      <c r="FG4" s="505"/>
      <c r="FH4" s="505"/>
      <c r="FI4" s="505"/>
      <c r="FJ4" s="505"/>
      <c r="FK4" s="505"/>
    </row>
    <row r="5" spans="1:167" s="23" customFormat="1" ht="10.5" customHeight="1">
      <c r="BP5" s="495"/>
      <c r="BQ5" s="495"/>
      <c r="BR5" s="495"/>
      <c r="BS5" s="495"/>
      <c r="BT5" s="495"/>
      <c r="BU5" s="495"/>
      <c r="BV5" s="495"/>
      <c r="BW5" s="495"/>
      <c r="BX5" s="495"/>
      <c r="BY5" s="495"/>
      <c r="BZ5" s="495"/>
      <c r="CA5" s="495"/>
      <c r="CB5" s="495"/>
      <c r="CC5" s="495"/>
      <c r="CD5" s="495"/>
      <c r="CE5" s="495"/>
      <c r="CF5" s="495"/>
      <c r="CG5" s="495"/>
      <c r="CH5" s="495"/>
      <c r="CI5" s="495"/>
      <c r="CJ5" s="495"/>
      <c r="CK5" s="495"/>
      <c r="CL5" s="25"/>
      <c r="CM5" s="25"/>
      <c r="DT5" s="25"/>
      <c r="DU5" s="25"/>
      <c r="DV5" s="25"/>
      <c r="DW5" s="25"/>
      <c r="DX5" s="25"/>
      <c r="DY5" s="495" t="s">
        <v>674</v>
      </c>
      <c r="DZ5" s="495"/>
      <c r="EA5" s="495"/>
      <c r="EB5" s="495"/>
      <c r="EC5" s="495"/>
      <c r="ED5" s="495"/>
      <c r="EE5" s="495"/>
      <c r="EF5" s="495"/>
      <c r="EG5" s="495"/>
      <c r="EH5" s="495"/>
      <c r="EI5" s="495"/>
      <c r="EJ5" s="495"/>
      <c r="EK5" s="495"/>
      <c r="EL5" s="495"/>
      <c r="EM5" s="495"/>
      <c r="EN5" s="495"/>
      <c r="EO5" s="495"/>
      <c r="EP5" s="495"/>
      <c r="EQ5" s="495"/>
      <c r="ER5" s="495"/>
      <c r="ES5" s="495"/>
      <c r="ET5" s="495"/>
      <c r="EU5" s="495"/>
      <c r="EV5" s="495"/>
      <c r="EW5" s="495"/>
      <c r="EX5" s="495"/>
      <c r="EY5" s="495"/>
      <c r="EZ5" s="495"/>
      <c r="FA5" s="495"/>
      <c r="FB5" s="495"/>
      <c r="FC5" s="495"/>
      <c r="FD5" s="495"/>
      <c r="FE5" s="495"/>
      <c r="FF5" s="495"/>
      <c r="FG5" s="495"/>
      <c r="FH5" s="495"/>
      <c r="FI5" s="495"/>
      <c r="FJ5" s="495"/>
      <c r="FK5" s="495"/>
    </row>
    <row r="6" spans="1:167" s="22" customFormat="1" ht="9.75" customHeight="1">
      <c r="BP6" s="504" t="s">
        <v>24</v>
      </c>
      <c r="BQ6" s="504"/>
      <c r="BR6" s="504"/>
      <c r="BS6" s="504"/>
      <c r="BT6" s="504"/>
      <c r="BU6" s="504"/>
      <c r="BV6" s="504"/>
      <c r="BW6" s="504"/>
      <c r="BX6" s="504"/>
      <c r="BY6" s="504"/>
      <c r="BZ6" s="504"/>
      <c r="CA6" s="504"/>
      <c r="CB6" s="504"/>
      <c r="CC6" s="504"/>
      <c r="CD6" s="504"/>
      <c r="CE6" s="504"/>
      <c r="CF6" s="504"/>
      <c r="CG6" s="504"/>
      <c r="CH6" s="504"/>
      <c r="CI6" s="504"/>
      <c r="CJ6" s="504"/>
      <c r="CK6" s="504"/>
      <c r="CL6" s="51"/>
      <c r="CM6" s="51"/>
      <c r="DY6" s="505" t="s">
        <v>25</v>
      </c>
      <c r="DZ6" s="505"/>
      <c r="EA6" s="505"/>
      <c r="EB6" s="505"/>
      <c r="EC6" s="505"/>
      <c r="ED6" s="505"/>
      <c r="EE6" s="505"/>
      <c r="EF6" s="505"/>
      <c r="EG6" s="505"/>
      <c r="EH6" s="505"/>
      <c r="EI6" s="505"/>
      <c r="EJ6" s="505"/>
      <c r="EK6" s="505"/>
      <c r="EL6" s="505"/>
      <c r="EM6" s="505"/>
      <c r="EN6" s="505"/>
      <c r="EO6" s="505"/>
      <c r="EP6" s="505"/>
      <c r="EQ6" s="505"/>
      <c r="ER6" s="505"/>
      <c r="ES6" s="505"/>
      <c r="ET6" s="505"/>
      <c r="EU6" s="505"/>
      <c r="EV6" s="505"/>
      <c r="EW6" s="505"/>
      <c r="EX6" s="505"/>
      <c r="EY6" s="505"/>
      <c r="EZ6" s="505"/>
      <c r="FA6" s="505"/>
      <c r="FB6" s="505"/>
      <c r="FC6" s="505"/>
      <c r="FD6" s="505"/>
      <c r="FE6" s="505"/>
      <c r="FF6" s="505"/>
      <c r="FG6" s="505"/>
      <c r="FH6" s="505"/>
      <c r="FI6" s="505"/>
      <c r="FJ6" s="505"/>
      <c r="FK6" s="505"/>
    </row>
    <row r="7" spans="1:167" s="23" customFormat="1" ht="10.5" customHeight="1">
      <c r="BP7" s="24" t="s">
        <v>26</v>
      </c>
      <c r="BQ7" s="498" t="s">
        <v>192</v>
      </c>
      <c r="BR7" s="498"/>
      <c r="BS7" s="498"/>
      <c r="BT7" s="498"/>
      <c r="BU7" s="498"/>
      <c r="BV7" s="499" t="s">
        <v>26</v>
      </c>
      <c r="BW7" s="499"/>
      <c r="BX7" s="498" t="s">
        <v>273</v>
      </c>
      <c r="BY7" s="498"/>
      <c r="BZ7" s="498"/>
      <c r="CA7" s="498"/>
      <c r="CB7" s="498"/>
      <c r="CC7" s="498"/>
      <c r="CD7" s="498"/>
      <c r="CE7" s="498"/>
      <c r="CF7" s="498"/>
      <c r="CG7" s="498"/>
      <c r="CH7" s="498"/>
      <c r="CI7" s="498"/>
      <c r="CJ7" s="498"/>
      <c r="CK7" s="498"/>
      <c r="CL7" s="498"/>
      <c r="CM7" s="498"/>
      <c r="CN7" s="498"/>
      <c r="CO7" s="498"/>
      <c r="CP7" s="498"/>
      <c r="CQ7" s="498"/>
      <c r="CR7" s="498"/>
      <c r="CS7" s="498"/>
      <c r="CT7" s="498"/>
      <c r="CU7" s="496">
        <v>20</v>
      </c>
      <c r="CV7" s="496"/>
      <c r="CW7" s="496"/>
      <c r="CX7" s="496"/>
      <c r="CY7" s="497" t="s">
        <v>4</v>
      </c>
      <c r="CZ7" s="497"/>
      <c r="DA7" s="497"/>
      <c r="DB7" s="499" t="s">
        <v>10</v>
      </c>
      <c r="DC7" s="499"/>
      <c r="DD7" s="499"/>
      <c r="FK7" s="24"/>
    </row>
    <row r="8" spans="1:167" s="27" customFormat="1" ht="15" customHeight="1">
      <c r="B8" s="616" t="s">
        <v>268</v>
      </c>
      <c r="C8" s="616"/>
      <c r="D8" s="616"/>
      <c r="E8" s="616"/>
      <c r="F8" s="616"/>
      <c r="G8" s="616"/>
      <c r="H8" s="616"/>
      <c r="I8" s="616"/>
      <c r="J8" s="616"/>
      <c r="K8" s="616"/>
      <c r="L8" s="616"/>
      <c r="M8" s="616"/>
      <c r="N8" s="616"/>
      <c r="O8" s="616"/>
      <c r="P8" s="616"/>
      <c r="Q8" s="616"/>
      <c r="R8" s="616"/>
      <c r="S8" s="616"/>
      <c r="T8" s="616"/>
      <c r="U8" s="616"/>
      <c r="V8" s="616"/>
      <c r="W8" s="616"/>
      <c r="X8" s="616"/>
      <c r="Y8" s="616"/>
      <c r="Z8" s="616"/>
      <c r="AA8" s="616"/>
      <c r="AB8" s="616"/>
      <c r="AC8" s="616"/>
      <c r="AD8" s="616"/>
      <c r="AE8" s="616"/>
      <c r="AF8" s="616"/>
      <c r="AG8" s="616"/>
      <c r="AH8" s="616"/>
      <c r="AI8" s="616"/>
      <c r="AJ8" s="616"/>
      <c r="AK8" s="616"/>
      <c r="AL8" s="616"/>
      <c r="AM8" s="616"/>
      <c r="AN8" s="616"/>
      <c r="AO8" s="616"/>
      <c r="AP8" s="616"/>
      <c r="AQ8" s="616"/>
      <c r="AR8" s="616"/>
      <c r="AS8" s="616"/>
      <c r="AT8" s="616"/>
      <c r="AU8" s="616"/>
      <c r="AV8" s="616"/>
      <c r="AW8" s="616"/>
      <c r="AX8" s="616"/>
      <c r="AY8" s="616"/>
      <c r="AZ8" s="616"/>
      <c r="BA8" s="616"/>
      <c r="BB8" s="616"/>
      <c r="BC8" s="616"/>
      <c r="BD8" s="616"/>
      <c r="BE8" s="616"/>
      <c r="BF8" s="616"/>
      <c r="BG8" s="616"/>
      <c r="BH8" s="616"/>
      <c r="BI8" s="616"/>
      <c r="BJ8" s="616"/>
      <c r="BK8" s="616"/>
      <c r="BL8" s="616"/>
      <c r="BM8" s="616"/>
      <c r="BN8" s="616"/>
      <c r="BO8" s="616"/>
      <c r="BP8" s="616"/>
      <c r="BQ8" s="616"/>
      <c r="BR8" s="616"/>
      <c r="BS8" s="616"/>
      <c r="BT8" s="616"/>
      <c r="BU8" s="616"/>
      <c r="BV8" s="616"/>
      <c r="BW8" s="616"/>
      <c r="BX8" s="616"/>
      <c r="BY8" s="616"/>
      <c r="BZ8" s="616"/>
      <c r="CA8" s="616"/>
      <c r="CB8" s="616"/>
      <c r="CC8" s="616"/>
      <c r="CD8" s="616"/>
      <c r="CE8" s="616"/>
      <c r="CF8" s="616"/>
      <c r="CG8" s="616"/>
      <c r="CH8" s="616"/>
      <c r="CI8" s="616"/>
      <c r="CJ8" s="616"/>
      <c r="CK8" s="616"/>
      <c r="CL8" s="616"/>
      <c r="CM8" s="616"/>
      <c r="CN8" s="616"/>
      <c r="CO8" s="616"/>
      <c r="CP8" s="616"/>
      <c r="CQ8" s="616"/>
      <c r="CR8" s="616"/>
      <c r="CS8" s="616"/>
      <c r="CT8" s="616"/>
      <c r="CU8" s="616"/>
      <c r="CV8" s="616"/>
      <c r="CW8" s="616"/>
      <c r="CX8" s="616"/>
      <c r="CY8" s="616"/>
      <c r="CZ8" s="616"/>
      <c r="DA8" s="616"/>
      <c r="DB8" s="616"/>
      <c r="DC8" s="616"/>
      <c r="DD8" s="616"/>
      <c r="DE8" s="616"/>
      <c r="DF8" s="616"/>
      <c r="DG8" s="616"/>
      <c r="DH8" s="616"/>
      <c r="DI8" s="616"/>
      <c r="DJ8" s="616"/>
      <c r="DK8" s="616"/>
      <c r="DL8" s="616"/>
      <c r="DM8" s="616"/>
      <c r="DN8" s="616"/>
      <c r="DO8" s="616"/>
      <c r="DP8" s="616"/>
      <c r="DQ8" s="616"/>
      <c r="DR8" s="616"/>
      <c r="DS8" s="616"/>
      <c r="DT8" s="616"/>
      <c r="DU8" s="616"/>
      <c r="DV8" s="616"/>
      <c r="DW8" s="616"/>
      <c r="DX8" s="616"/>
      <c r="DY8" s="616"/>
      <c r="DZ8" s="616"/>
      <c r="EA8" s="616"/>
      <c r="EB8" s="616"/>
      <c r="EC8" s="616"/>
      <c r="ED8" s="616"/>
      <c r="EE8" s="616"/>
      <c r="EF8" s="616"/>
      <c r="EG8" s="616"/>
      <c r="EH8" s="616"/>
      <c r="EI8" s="616"/>
      <c r="EJ8" s="616"/>
      <c r="EK8" s="616"/>
      <c r="EL8" s="616"/>
      <c r="EM8" s="616"/>
      <c r="EN8" s="616"/>
      <c r="EO8" s="616"/>
      <c r="EP8" s="616"/>
      <c r="EQ8" s="616"/>
      <c r="ER8" s="616"/>
      <c r="ES8" s="616"/>
      <c r="ET8" s="616"/>
      <c r="EU8" s="616"/>
      <c r="EV8" s="616"/>
      <c r="EW8" s="616"/>
      <c r="EX8" s="616"/>
    </row>
    <row r="9" spans="1:167" s="23" customFormat="1" ht="12" customHeight="1" thickBot="1">
      <c r="A9" s="28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I9" s="50" t="s">
        <v>644</v>
      </c>
      <c r="EJ9" s="587" t="s">
        <v>886</v>
      </c>
      <c r="EK9" s="587"/>
      <c r="EL9" s="587"/>
      <c r="EM9" s="587"/>
      <c r="EN9" s="29" t="s">
        <v>269</v>
      </c>
      <c r="EO9" s="29"/>
      <c r="EP9" s="29"/>
      <c r="EQ9" s="29"/>
      <c r="EZ9" s="620" t="s">
        <v>270</v>
      </c>
      <c r="FA9" s="621"/>
      <c r="FB9" s="621"/>
      <c r="FC9" s="621"/>
      <c r="FD9" s="621"/>
      <c r="FE9" s="621"/>
      <c r="FF9" s="621"/>
      <c r="FG9" s="621"/>
      <c r="FH9" s="621"/>
      <c r="FI9" s="621"/>
      <c r="FJ9" s="621"/>
      <c r="FK9" s="622"/>
    </row>
    <row r="10" spans="1:167" s="23" customFormat="1" ht="12" customHeight="1">
      <c r="EB10" s="29"/>
      <c r="EC10" s="29"/>
      <c r="ED10" s="29"/>
      <c r="EE10" s="29"/>
      <c r="EF10" s="30"/>
      <c r="EG10" s="30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2"/>
      <c r="ES10" s="32"/>
      <c r="ET10" s="32"/>
      <c r="EU10" s="32"/>
      <c r="EW10" s="31"/>
      <c r="EX10" s="32" t="s">
        <v>271</v>
      </c>
      <c r="EZ10" s="613" t="s">
        <v>272</v>
      </c>
      <c r="FA10" s="614"/>
      <c r="FB10" s="614"/>
      <c r="FC10" s="614"/>
      <c r="FD10" s="614"/>
      <c r="FE10" s="614"/>
      <c r="FF10" s="614"/>
      <c r="FG10" s="614"/>
      <c r="FH10" s="614"/>
      <c r="FI10" s="614"/>
      <c r="FJ10" s="614"/>
      <c r="FK10" s="615"/>
    </row>
    <row r="11" spans="1:167" s="23" customFormat="1" ht="10.5" customHeight="1">
      <c r="AQ11" s="24" t="s">
        <v>40</v>
      </c>
      <c r="AR11" s="498" t="s">
        <v>192</v>
      </c>
      <c r="AS11" s="498"/>
      <c r="AT11" s="498"/>
      <c r="AU11" s="498"/>
      <c r="AV11" s="498"/>
      <c r="AW11" s="499" t="s">
        <v>26</v>
      </c>
      <c r="AX11" s="499"/>
      <c r="AY11" s="498" t="s">
        <v>273</v>
      </c>
      <c r="AZ11" s="498"/>
      <c r="BA11" s="498"/>
      <c r="BB11" s="498"/>
      <c r="BC11" s="498"/>
      <c r="BD11" s="498"/>
      <c r="BE11" s="498"/>
      <c r="BF11" s="498"/>
      <c r="BG11" s="498"/>
      <c r="BH11" s="498"/>
      <c r="BI11" s="498"/>
      <c r="BJ11" s="498"/>
      <c r="BK11" s="498"/>
      <c r="BL11" s="498"/>
      <c r="BM11" s="498"/>
      <c r="BN11" s="498"/>
      <c r="BO11" s="498"/>
      <c r="BP11" s="498"/>
      <c r="BQ11" s="498"/>
      <c r="BR11" s="498"/>
      <c r="BS11" s="498"/>
      <c r="BT11" s="498"/>
      <c r="BU11" s="498"/>
      <c r="BV11" s="496">
        <v>20</v>
      </c>
      <c r="BW11" s="496"/>
      <c r="BX11" s="496"/>
      <c r="BY11" s="496"/>
      <c r="BZ11" s="497" t="s">
        <v>4</v>
      </c>
      <c r="CA11" s="497"/>
      <c r="CB11" s="497"/>
      <c r="CC11" s="499" t="s">
        <v>10</v>
      </c>
      <c r="CD11" s="499"/>
      <c r="CE11" s="499"/>
      <c r="ER11" s="24"/>
      <c r="ES11" s="24"/>
      <c r="ET11" s="24"/>
      <c r="EU11" s="24"/>
      <c r="EX11" s="24" t="s">
        <v>29</v>
      </c>
      <c r="EZ11" s="618" t="s">
        <v>193</v>
      </c>
      <c r="FA11" s="541"/>
      <c r="FB11" s="541"/>
      <c r="FC11" s="541"/>
      <c r="FD11" s="541"/>
      <c r="FE11" s="541"/>
      <c r="FF11" s="541"/>
      <c r="FG11" s="541"/>
      <c r="FH11" s="541"/>
      <c r="FI11" s="541"/>
      <c r="FJ11" s="541"/>
      <c r="FK11" s="619"/>
    </row>
    <row r="12" spans="1:167" s="23" customFormat="1" ht="10.5" customHeight="1">
      <c r="A12" s="23" t="s">
        <v>283</v>
      </c>
      <c r="AO12" s="573" t="s">
        <v>701</v>
      </c>
      <c r="AP12" s="573"/>
      <c r="AQ12" s="573"/>
      <c r="AR12" s="573"/>
      <c r="AS12" s="573"/>
      <c r="AT12" s="573"/>
      <c r="AU12" s="573"/>
      <c r="AV12" s="573"/>
      <c r="AW12" s="573"/>
      <c r="AX12" s="573"/>
      <c r="AY12" s="573"/>
      <c r="AZ12" s="573"/>
      <c r="BA12" s="573"/>
      <c r="BB12" s="573"/>
      <c r="BC12" s="573"/>
      <c r="BD12" s="573"/>
      <c r="BE12" s="573"/>
      <c r="BF12" s="573"/>
      <c r="BG12" s="573"/>
      <c r="BH12" s="573"/>
      <c r="BI12" s="573"/>
      <c r="BJ12" s="573"/>
      <c r="BK12" s="573"/>
      <c r="BL12" s="573"/>
      <c r="BM12" s="573"/>
      <c r="BN12" s="573"/>
      <c r="BO12" s="573"/>
      <c r="BP12" s="573"/>
      <c r="BQ12" s="573"/>
      <c r="BR12" s="573"/>
      <c r="BS12" s="573"/>
      <c r="BT12" s="573"/>
      <c r="BU12" s="573"/>
      <c r="BV12" s="573"/>
      <c r="BW12" s="573"/>
      <c r="BX12" s="573"/>
      <c r="BY12" s="573"/>
      <c r="BZ12" s="573"/>
      <c r="CA12" s="573"/>
      <c r="CB12" s="573"/>
      <c r="CC12" s="573"/>
      <c r="CD12" s="573"/>
      <c r="CE12" s="573"/>
      <c r="CF12" s="573"/>
      <c r="CG12" s="573"/>
      <c r="CH12" s="573"/>
      <c r="CI12" s="573"/>
      <c r="CJ12" s="573"/>
      <c r="CK12" s="573"/>
      <c r="CL12" s="573"/>
      <c r="CM12" s="573"/>
      <c r="CN12" s="573"/>
      <c r="CO12" s="573"/>
      <c r="CP12" s="573"/>
      <c r="CQ12" s="573"/>
      <c r="CR12" s="573"/>
      <c r="CS12" s="573"/>
      <c r="CT12" s="573"/>
      <c r="CU12" s="573"/>
      <c r="CV12" s="573"/>
      <c r="CW12" s="573"/>
      <c r="CX12" s="573"/>
      <c r="CY12" s="573"/>
      <c r="CZ12" s="573"/>
      <c r="DA12" s="573"/>
      <c r="DB12" s="573"/>
      <c r="DC12" s="573"/>
      <c r="DD12" s="573"/>
      <c r="DE12" s="573"/>
      <c r="DF12" s="573"/>
      <c r="DG12" s="573"/>
      <c r="DH12" s="573"/>
      <c r="DI12" s="573"/>
      <c r="DJ12" s="573"/>
      <c r="DK12" s="573"/>
      <c r="DL12" s="573"/>
      <c r="DM12" s="573"/>
      <c r="DN12" s="573"/>
      <c r="DO12" s="573"/>
      <c r="DP12" s="573"/>
      <c r="DQ12" s="573"/>
      <c r="DR12" s="573"/>
      <c r="DS12" s="573"/>
      <c r="DT12" s="573"/>
      <c r="DU12" s="573"/>
      <c r="DV12" s="573"/>
      <c r="DW12" s="573"/>
      <c r="DX12" s="573"/>
      <c r="DY12" s="573"/>
      <c r="DZ12" s="573"/>
      <c r="EA12" s="573"/>
      <c r="EB12" s="573"/>
      <c r="EC12" s="573"/>
      <c r="ED12" s="573"/>
      <c r="EE12" s="573"/>
      <c r="EF12" s="573"/>
      <c r="EG12" s="573"/>
      <c r="EH12" s="573"/>
      <c r="EI12" s="573"/>
      <c r="EJ12" s="573"/>
      <c r="EK12" s="573"/>
      <c r="EL12" s="573"/>
      <c r="ER12" s="24"/>
      <c r="ES12" s="24"/>
      <c r="ET12" s="24"/>
      <c r="EU12" s="24"/>
      <c r="EX12" s="24"/>
      <c r="EZ12" s="597" t="s">
        <v>706</v>
      </c>
      <c r="FA12" s="598"/>
      <c r="FB12" s="598"/>
      <c r="FC12" s="598"/>
      <c r="FD12" s="598"/>
      <c r="FE12" s="598"/>
      <c r="FF12" s="598"/>
      <c r="FG12" s="598"/>
      <c r="FH12" s="598"/>
      <c r="FI12" s="598"/>
      <c r="FJ12" s="598"/>
      <c r="FK12" s="599"/>
    </row>
    <row r="13" spans="1:167" s="23" customFormat="1" ht="10.5" customHeight="1">
      <c r="A13" s="23" t="s">
        <v>284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O13" s="574"/>
      <c r="AP13" s="574"/>
      <c r="AQ13" s="574"/>
      <c r="AR13" s="574"/>
      <c r="AS13" s="574"/>
      <c r="AT13" s="574"/>
      <c r="AU13" s="574"/>
      <c r="AV13" s="574"/>
      <c r="AW13" s="574"/>
      <c r="AX13" s="574"/>
      <c r="AY13" s="574"/>
      <c r="AZ13" s="574"/>
      <c r="BA13" s="574"/>
      <c r="BB13" s="574"/>
      <c r="BC13" s="574"/>
      <c r="BD13" s="574"/>
      <c r="BE13" s="574"/>
      <c r="BF13" s="574"/>
      <c r="BG13" s="574"/>
      <c r="BH13" s="574"/>
      <c r="BI13" s="574"/>
      <c r="BJ13" s="574"/>
      <c r="BK13" s="574"/>
      <c r="BL13" s="574"/>
      <c r="BM13" s="574"/>
      <c r="BN13" s="574"/>
      <c r="BO13" s="574"/>
      <c r="BP13" s="574"/>
      <c r="BQ13" s="574"/>
      <c r="BR13" s="574"/>
      <c r="BS13" s="574"/>
      <c r="BT13" s="574"/>
      <c r="BU13" s="574"/>
      <c r="BV13" s="574"/>
      <c r="BW13" s="574"/>
      <c r="BX13" s="574"/>
      <c r="BY13" s="574"/>
      <c r="BZ13" s="574"/>
      <c r="CA13" s="574"/>
      <c r="CB13" s="574"/>
      <c r="CC13" s="574"/>
      <c r="CD13" s="574"/>
      <c r="CE13" s="574"/>
      <c r="CF13" s="574"/>
      <c r="CG13" s="574"/>
      <c r="CH13" s="574"/>
      <c r="CI13" s="574"/>
      <c r="CJ13" s="574"/>
      <c r="CK13" s="574"/>
      <c r="CL13" s="574"/>
      <c r="CM13" s="574"/>
      <c r="CN13" s="574"/>
      <c r="CO13" s="574"/>
      <c r="CP13" s="574"/>
      <c r="CQ13" s="574"/>
      <c r="CR13" s="574"/>
      <c r="CS13" s="574"/>
      <c r="CT13" s="574"/>
      <c r="CU13" s="574"/>
      <c r="CV13" s="574"/>
      <c r="CW13" s="574"/>
      <c r="CX13" s="574"/>
      <c r="CY13" s="574"/>
      <c r="CZ13" s="574"/>
      <c r="DA13" s="574"/>
      <c r="DB13" s="574"/>
      <c r="DC13" s="574"/>
      <c r="DD13" s="574"/>
      <c r="DE13" s="574"/>
      <c r="DF13" s="574"/>
      <c r="DG13" s="574"/>
      <c r="DH13" s="574"/>
      <c r="DI13" s="574"/>
      <c r="DJ13" s="574"/>
      <c r="DK13" s="574"/>
      <c r="DL13" s="574"/>
      <c r="DM13" s="574"/>
      <c r="DN13" s="574"/>
      <c r="DO13" s="574"/>
      <c r="DP13" s="574"/>
      <c r="DQ13" s="574"/>
      <c r="DR13" s="574"/>
      <c r="DS13" s="574"/>
      <c r="DT13" s="574"/>
      <c r="DU13" s="574"/>
      <c r="DV13" s="574"/>
      <c r="DW13" s="574"/>
      <c r="DX13" s="574"/>
      <c r="DY13" s="574"/>
      <c r="DZ13" s="574"/>
      <c r="EA13" s="574"/>
      <c r="EB13" s="574"/>
      <c r="EC13" s="574"/>
      <c r="ED13" s="574"/>
      <c r="EE13" s="574"/>
      <c r="EF13" s="574"/>
      <c r="EG13" s="574"/>
      <c r="EH13" s="574"/>
      <c r="EI13" s="574"/>
      <c r="EJ13" s="574"/>
      <c r="EK13" s="574"/>
      <c r="EL13" s="574"/>
      <c r="ER13" s="24"/>
      <c r="ES13" s="24"/>
      <c r="ET13" s="24"/>
      <c r="EU13" s="24"/>
      <c r="EX13" s="24" t="s">
        <v>285</v>
      </c>
      <c r="EZ13" s="604"/>
      <c r="FA13" s="498"/>
      <c r="FB13" s="498"/>
      <c r="FC13" s="498"/>
      <c r="FD13" s="498"/>
      <c r="FE13" s="498"/>
      <c r="FF13" s="498"/>
      <c r="FG13" s="498"/>
      <c r="FH13" s="498"/>
      <c r="FI13" s="498"/>
      <c r="FJ13" s="498"/>
      <c r="FK13" s="605"/>
    </row>
    <row r="14" spans="1:167" s="23" customFormat="1" ht="3" customHeight="1" thickBot="1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R14" s="24"/>
      <c r="ES14" s="24"/>
      <c r="ET14" s="24"/>
      <c r="EU14" s="24"/>
      <c r="EX14" s="24"/>
      <c r="EZ14" s="597"/>
      <c r="FA14" s="598"/>
      <c r="FB14" s="598"/>
      <c r="FC14" s="598"/>
      <c r="FD14" s="598"/>
      <c r="FE14" s="598"/>
      <c r="FF14" s="598"/>
      <c r="FG14" s="598"/>
      <c r="FH14" s="598"/>
      <c r="FI14" s="598"/>
      <c r="FJ14" s="598"/>
      <c r="FK14" s="599"/>
    </row>
    <row r="15" spans="1:167" s="23" customFormat="1" ht="10.5" customHeight="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N15" s="26"/>
      <c r="AO15" s="34" t="s">
        <v>286</v>
      </c>
      <c r="AP15" s="26"/>
      <c r="AQ15" s="26"/>
      <c r="AR15" s="26"/>
      <c r="AY15" s="607" t="s">
        <v>702</v>
      </c>
      <c r="AZ15" s="608"/>
      <c r="BA15" s="608"/>
      <c r="BB15" s="608"/>
      <c r="BC15" s="608"/>
      <c r="BD15" s="608"/>
      <c r="BE15" s="608"/>
      <c r="BF15" s="608"/>
      <c r="BG15" s="608"/>
      <c r="BH15" s="608"/>
      <c r="BI15" s="608"/>
      <c r="BJ15" s="608"/>
      <c r="BK15" s="608"/>
      <c r="BL15" s="608"/>
      <c r="BM15" s="608"/>
      <c r="BN15" s="608"/>
      <c r="BO15" s="608"/>
      <c r="BP15" s="608"/>
      <c r="BQ15" s="608"/>
      <c r="BR15" s="608"/>
      <c r="BS15" s="608"/>
      <c r="BT15" s="608"/>
      <c r="BU15" s="608"/>
      <c r="BV15" s="608"/>
      <c r="BW15" s="608"/>
      <c r="BX15" s="608"/>
      <c r="BY15" s="608"/>
      <c r="BZ15" s="609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R15" s="24"/>
      <c r="ES15" s="24"/>
      <c r="ET15" s="24"/>
      <c r="EU15" s="24"/>
      <c r="EX15" s="24" t="s">
        <v>287</v>
      </c>
      <c r="EZ15" s="601"/>
      <c r="FA15" s="602"/>
      <c r="FB15" s="602"/>
      <c r="FC15" s="602"/>
      <c r="FD15" s="602"/>
      <c r="FE15" s="602"/>
      <c r="FF15" s="602"/>
      <c r="FG15" s="602"/>
      <c r="FH15" s="602"/>
      <c r="FI15" s="602"/>
      <c r="FJ15" s="602"/>
      <c r="FK15" s="603"/>
    </row>
    <row r="16" spans="1:167" s="23" customFormat="1" ht="3" customHeight="1" thickBot="1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Y16" s="610"/>
      <c r="AZ16" s="611"/>
      <c r="BA16" s="611"/>
      <c r="BB16" s="611"/>
      <c r="BC16" s="611"/>
      <c r="BD16" s="611"/>
      <c r="BE16" s="611"/>
      <c r="BF16" s="611"/>
      <c r="BG16" s="611"/>
      <c r="BH16" s="611"/>
      <c r="BI16" s="611"/>
      <c r="BJ16" s="611"/>
      <c r="BK16" s="611"/>
      <c r="BL16" s="611"/>
      <c r="BM16" s="611"/>
      <c r="BN16" s="611"/>
      <c r="BO16" s="611"/>
      <c r="BP16" s="611"/>
      <c r="BQ16" s="611"/>
      <c r="BR16" s="611"/>
      <c r="BS16" s="611"/>
      <c r="BT16" s="611"/>
      <c r="BU16" s="611"/>
      <c r="BV16" s="611"/>
      <c r="BW16" s="611"/>
      <c r="BX16" s="611"/>
      <c r="BY16" s="611"/>
      <c r="BZ16" s="612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R16" s="24"/>
      <c r="ES16" s="24"/>
      <c r="ET16" s="24"/>
      <c r="EU16" s="24"/>
      <c r="EX16" s="24"/>
      <c r="EZ16" s="604"/>
      <c r="FA16" s="498"/>
      <c r="FB16" s="498"/>
      <c r="FC16" s="498"/>
      <c r="FD16" s="498"/>
      <c r="FE16" s="498"/>
      <c r="FF16" s="498"/>
      <c r="FG16" s="498"/>
      <c r="FH16" s="498"/>
      <c r="FI16" s="498"/>
      <c r="FJ16" s="498"/>
      <c r="FK16" s="605"/>
    </row>
    <row r="17" spans="1:167" s="23" customFormat="1" ht="10.5" customHeight="1">
      <c r="A17" s="23" t="s">
        <v>288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O17" s="575" t="s">
        <v>704</v>
      </c>
      <c r="AP17" s="575"/>
      <c r="AQ17" s="575"/>
      <c r="AR17" s="575"/>
      <c r="AS17" s="575"/>
      <c r="AT17" s="575"/>
      <c r="AU17" s="575"/>
      <c r="AV17" s="575"/>
      <c r="AW17" s="575"/>
      <c r="AX17" s="575"/>
      <c r="AY17" s="575"/>
      <c r="AZ17" s="575"/>
      <c r="BA17" s="575"/>
      <c r="BB17" s="575"/>
      <c r="BC17" s="575"/>
      <c r="BD17" s="575"/>
      <c r="BE17" s="575"/>
      <c r="BF17" s="575"/>
      <c r="BG17" s="575"/>
      <c r="BH17" s="575"/>
      <c r="BI17" s="575"/>
      <c r="BJ17" s="575"/>
      <c r="BK17" s="575"/>
      <c r="BL17" s="575"/>
      <c r="BM17" s="575"/>
      <c r="BN17" s="575"/>
      <c r="BO17" s="575"/>
      <c r="BP17" s="575"/>
      <c r="BQ17" s="575"/>
      <c r="BR17" s="575"/>
      <c r="BS17" s="575"/>
      <c r="BT17" s="575"/>
      <c r="BU17" s="575"/>
      <c r="BV17" s="575"/>
      <c r="BW17" s="575"/>
      <c r="BX17" s="575"/>
      <c r="BY17" s="575"/>
      <c r="BZ17" s="575"/>
      <c r="CA17" s="575"/>
      <c r="CB17" s="575"/>
      <c r="CC17" s="575"/>
      <c r="CD17" s="575"/>
      <c r="CE17" s="575"/>
      <c r="CF17" s="575"/>
      <c r="CG17" s="575"/>
      <c r="CH17" s="575"/>
      <c r="CI17" s="575"/>
      <c r="CJ17" s="575"/>
      <c r="CK17" s="575"/>
      <c r="CL17" s="575"/>
      <c r="CM17" s="575"/>
      <c r="CN17" s="575"/>
      <c r="CO17" s="575"/>
      <c r="CP17" s="575"/>
      <c r="CQ17" s="575"/>
      <c r="CR17" s="575"/>
      <c r="CS17" s="575"/>
      <c r="CT17" s="575"/>
      <c r="CU17" s="575"/>
      <c r="CV17" s="575"/>
      <c r="CW17" s="575"/>
      <c r="CX17" s="575"/>
      <c r="CY17" s="575"/>
      <c r="CZ17" s="575"/>
      <c r="DA17" s="575"/>
      <c r="DB17" s="575"/>
      <c r="DC17" s="575"/>
      <c r="DD17" s="575"/>
      <c r="DE17" s="575"/>
      <c r="DF17" s="575"/>
      <c r="DG17" s="575"/>
      <c r="DH17" s="575"/>
      <c r="DI17" s="575"/>
      <c r="DJ17" s="575"/>
      <c r="DK17" s="575"/>
      <c r="DL17" s="575"/>
      <c r="DM17" s="575"/>
      <c r="DN17" s="575"/>
      <c r="DO17" s="575"/>
      <c r="DP17" s="575"/>
      <c r="DQ17" s="575"/>
      <c r="DR17" s="575"/>
      <c r="DS17" s="575"/>
      <c r="DT17" s="575"/>
      <c r="DU17" s="575"/>
      <c r="DV17" s="575"/>
      <c r="DW17" s="575"/>
      <c r="DX17" s="575"/>
      <c r="DY17" s="575"/>
      <c r="DZ17" s="575"/>
      <c r="EA17" s="575"/>
      <c r="EB17" s="575"/>
      <c r="EC17" s="575"/>
      <c r="ED17" s="575"/>
      <c r="EE17" s="575"/>
      <c r="EF17" s="575"/>
      <c r="EG17" s="575"/>
      <c r="EH17" s="575"/>
      <c r="EI17" s="575"/>
      <c r="EJ17" s="575"/>
      <c r="EK17" s="575"/>
      <c r="EL17" s="575"/>
      <c r="ER17" s="24"/>
      <c r="ES17" s="24"/>
      <c r="ET17" s="24"/>
      <c r="EU17" s="24"/>
      <c r="EX17" s="32" t="s">
        <v>289</v>
      </c>
      <c r="EZ17" s="618" t="s">
        <v>703</v>
      </c>
      <c r="FA17" s="541"/>
      <c r="FB17" s="541"/>
      <c r="FC17" s="541"/>
      <c r="FD17" s="541"/>
      <c r="FE17" s="541"/>
      <c r="FF17" s="541"/>
      <c r="FG17" s="541"/>
      <c r="FH17" s="541"/>
      <c r="FI17" s="541"/>
      <c r="FJ17" s="541"/>
      <c r="FK17" s="619"/>
    </row>
    <row r="18" spans="1:167" s="23" customFormat="1" ht="10.5" customHeight="1">
      <c r="A18" s="23" t="s">
        <v>290</v>
      </c>
      <c r="AO18" s="606" t="s">
        <v>667</v>
      </c>
      <c r="AP18" s="606"/>
      <c r="AQ18" s="606"/>
      <c r="AR18" s="606"/>
      <c r="AS18" s="606"/>
      <c r="AT18" s="606"/>
      <c r="AU18" s="606"/>
      <c r="AV18" s="606"/>
      <c r="AW18" s="606"/>
      <c r="AX18" s="606"/>
      <c r="AY18" s="606"/>
      <c r="AZ18" s="606"/>
      <c r="BA18" s="606"/>
      <c r="BB18" s="606"/>
      <c r="BC18" s="606"/>
      <c r="BD18" s="606"/>
      <c r="BE18" s="606"/>
      <c r="BF18" s="606"/>
      <c r="BG18" s="606"/>
      <c r="BH18" s="606"/>
      <c r="BI18" s="606"/>
      <c r="BJ18" s="606"/>
      <c r="BK18" s="606"/>
      <c r="BL18" s="606"/>
      <c r="BM18" s="606"/>
      <c r="BN18" s="606"/>
      <c r="BO18" s="606"/>
      <c r="BP18" s="606"/>
      <c r="BQ18" s="606"/>
      <c r="BR18" s="606"/>
      <c r="BS18" s="606"/>
      <c r="BT18" s="606"/>
      <c r="BU18" s="606"/>
      <c r="BV18" s="606"/>
      <c r="BW18" s="606"/>
      <c r="BX18" s="606"/>
      <c r="BY18" s="606"/>
      <c r="BZ18" s="606"/>
      <c r="CA18" s="606"/>
      <c r="CB18" s="606"/>
      <c r="CC18" s="606"/>
      <c r="CD18" s="606"/>
      <c r="CE18" s="606"/>
      <c r="CF18" s="606"/>
      <c r="CG18" s="606"/>
      <c r="CH18" s="606"/>
      <c r="CI18" s="606"/>
      <c r="CJ18" s="606"/>
      <c r="CK18" s="606"/>
      <c r="CL18" s="606"/>
      <c r="CM18" s="606"/>
      <c r="CN18" s="606"/>
      <c r="CO18" s="606"/>
      <c r="CP18" s="606"/>
      <c r="CQ18" s="606"/>
      <c r="CR18" s="606"/>
      <c r="CS18" s="606"/>
      <c r="CT18" s="606"/>
      <c r="CU18" s="606"/>
      <c r="CV18" s="606"/>
      <c r="CW18" s="606"/>
      <c r="CX18" s="606"/>
      <c r="CY18" s="606"/>
      <c r="CZ18" s="606"/>
      <c r="DA18" s="606"/>
      <c r="DB18" s="606"/>
      <c r="DC18" s="606"/>
      <c r="DD18" s="606"/>
      <c r="DE18" s="606"/>
      <c r="DF18" s="606"/>
      <c r="DG18" s="606"/>
      <c r="DH18" s="606"/>
      <c r="DI18" s="606"/>
      <c r="DJ18" s="606"/>
      <c r="DK18" s="606"/>
      <c r="DL18" s="606"/>
      <c r="DM18" s="606"/>
      <c r="DN18" s="606"/>
      <c r="DO18" s="606"/>
      <c r="DP18" s="606"/>
      <c r="DQ18" s="606"/>
      <c r="DR18" s="606"/>
      <c r="DS18" s="606"/>
      <c r="DT18" s="606"/>
      <c r="DU18" s="606"/>
      <c r="DV18" s="606"/>
      <c r="DW18" s="606"/>
      <c r="DX18" s="606"/>
      <c r="DY18" s="606"/>
      <c r="DZ18" s="606"/>
      <c r="EA18" s="606"/>
      <c r="EB18" s="606"/>
      <c r="EC18" s="606"/>
      <c r="ED18" s="606"/>
      <c r="EE18" s="606"/>
      <c r="EF18" s="606"/>
      <c r="EG18" s="606"/>
      <c r="EH18" s="606"/>
      <c r="EI18" s="606"/>
      <c r="EJ18" s="606"/>
      <c r="EK18" s="606"/>
      <c r="EL18" s="606"/>
      <c r="ER18" s="24"/>
      <c r="ES18" s="24"/>
      <c r="ET18" s="24"/>
      <c r="EU18" s="24"/>
      <c r="EX18" s="24"/>
      <c r="EZ18" s="597"/>
      <c r="FA18" s="598"/>
      <c r="FB18" s="598"/>
      <c r="FC18" s="598"/>
      <c r="FD18" s="598"/>
      <c r="FE18" s="598"/>
      <c r="FF18" s="598"/>
      <c r="FG18" s="598"/>
      <c r="FH18" s="598"/>
      <c r="FI18" s="598"/>
      <c r="FJ18" s="598"/>
      <c r="FK18" s="599"/>
    </row>
    <row r="19" spans="1:167" s="23" customFormat="1" ht="10.5" customHeight="1">
      <c r="A19" s="23" t="s">
        <v>33</v>
      </c>
      <c r="AO19" s="575"/>
      <c r="AP19" s="575"/>
      <c r="AQ19" s="575"/>
      <c r="AR19" s="575"/>
      <c r="AS19" s="575"/>
      <c r="AT19" s="575"/>
      <c r="AU19" s="575"/>
      <c r="AV19" s="575"/>
      <c r="AW19" s="575"/>
      <c r="AX19" s="575"/>
      <c r="AY19" s="575"/>
      <c r="AZ19" s="575"/>
      <c r="BA19" s="575"/>
      <c r="BB19" s="575"/>
      <c r="BC19" s="575"/>
      <c r="BD19" s="575"/>
      <c r="BE19" s="575"/>
      <c r="BF19" s="575"/>
      <c r="BG19" s="575"/>
      <c r="BH19" s="575"/>
      <c r="BI19" s="575"/>
      <c r="BJ19" s="575"/>
      <c r="BK19" s="575"/>
      <c r="BL19" s="575"/>
      <c r="BM19" s="575"/>
      <c r="BN19" s="575"/>
      <c r="BO19" s="575"/>
      <c r="BP19" s="575"/>
      <c r="BQ19" s="575"/>
      <c r="BR19" s="575"/>
      <c r="BS19" s="575"/>
      <c r="BT19" s="575"/>
      <c r="BU19" s="575"/>
      <c r="BV19" s="575"/>
      <c r="BW19" s="575"/>
      <c r="BX19" s="575"/>
      <c r="BY19" s="575"/>
      <c r="BZ19" s="575"/>
      <c r="CA19" s="575"/>
      <c r="CB19" s="575"/>
      <c r="CC19" s="575"/>
      <c r="CD19" s="575"/>
      <c r="CE19" s="575"/>
      <c r="CF19" s="575"/>
      <c r="CG19" s="575"/>
      <c r="CH19" s="575"/>
      <c r="CI19" s="575"/>
      <c r="CJ19" s="575"/>
      <c r="CK19" s="575"/>
      <c r="CL19" s="575"/>
      <c r="CM19" s="575"/>
      <c r="CN19" s="575"/>
      <c r="CO19" s="575"/>
      <c r="CP19" s="575"/>
      <c r="CQ19" s="575"/>
      <c r="CR19" s="575"/>
      <c r="CS19" s="575"/>
      <c r="CT19" s="575"/>
      <c r="CU19" s="575"/>
      <c r="CV19" s="575"/>
      <c r="CW19" s="575"/>
      <c r="CX19" s="575"/>
      <c r="CY19" s="575"/>
      <c r="CZ19" s="575"/>
      <c r="DA19" s="575"/>
      <c r="DB19" s="575"/>
      <c r="DC19" s="575"/>
      <c r="DD19" s="575"/>
      <c r="DE19" s="575"/>
      <c r="DF19" s="575"/>
      <c r="DG19" s="575"/>
      <c r="DH19" s="575"/>
      <c r="DI19" s="575"/>
      <c r="DJ19" s="575"/>
      <c r="DK19" s="575"/>
      <c r="DL19" s="575"/>
      <c r="DM19" s="575"/>
      <c r="DN19" s="575"/>
      <c r="DO19" s="575"/>
      <c r="DP19" s="575"/>
      <c r="DQ19" s="575"/>
      <c r="DR19" s="575"/>
      <c r="DS19" s="575"/>
      <c r="DT19" s="575"/>
      <c r="DU19" s="575"/>
      <c r="DV19" s="575"/>
      <c r="DW19" s="575"/>
      <c r="DX19" s="575"/>
      <c r="DY19" s="575"/>
      <c r="DZ19" s="575"/>
      <c r="EA19" s="575"/>
      <c r="EB19" s="575"/>
      <c r="EC19" s="575"/>
      <c r="ED19" s="575"/>
      <c r="EE19" s="575"/>
      <c r="EF19" s="575"/>
      <c r="EG19" s="575"/>
      <c r="EH19" s="575"/>
      <c r="EI19" s="575"/>
      <c r="EJ19" s="575"/>
      <c r="EK19" s="575"/>
      <c r="EL19" s="575"/>
      <c r="ER19" s="24"/>
      <c r="ES19" s="24"/>
      <c r="ET19" s="24"/>
      <c r="EU19" s="24"/>
      <c r="EX19" s="24" t="s">
        <v>291</v>
      </c>
      <c r="EZ19" s="521" t="s">
        <v>707</v>
      </c>
      <c r="FA19" s="522"/>
      <c r="FB19" s="522"/>
      <c r="FC19" s="522"/>
      <c r="FD19" s="522"/>
      <c r="FE19" s="522"/>
      <c r="FF19" s="522"/>
      <c r="FG19" s="522"/>
      <c r="FH19" s="522"/>
      <c r="FI19" s="522"/>
      <c r="FJ19" s="522"/>
      <c r="FK19" s="600"/>
    </row>
    <row r="20" spans="1:167" s="23" customFormat="1" ht="10.5" customHeight="1">
      <c r="A20" s="23" t="s">
        <v>290</v>
      </c>
      <c r="AO20" s="606" t="s">
        <v>705</v>
      </c>
      <c r="AP20" s="606"/>
      <c r="AQ20" s="606"/>
      <c r="AR20" s="606"/>
      <c r="AS20" s="606"/>
      <c r="AT20" s="606"/>
      <c r="AU20" s="606"/>
      <c r="AV20" s="606"/>
      <c r="AW20" s="606"/>
      <c r="AX20" s="606"/>
      <c r="AY20" s="606"/>
      <c r="AZ20" s="606"/>
      <c r="BA20" s="606"/>
      <c r="BB20" s="606"/>
      <c r="BC20" s="606"/>
      <c r="BD20" s="606"/>
      <c r="BE20" s="606"/>
      <c r="BF20" s="606"/>
      <c r="BG20" s="606"/>
      <c r="BH20" s="606"/>
      <c r="BI20" s="606"/>
      <c r="BJ20" s="606"/>
      <c r="BK20" s="606"/>
      <c r="BL20" s="606"/>
      <c r="BM20" s="606"/>
      <c r="BN20" s="606"/>
      <c r="BO20" s="606"/>
      <c r="BP20" s="606"/>
      <c r="BQ20" s="606"/>
      <c r="BR20" s="606"/>
      <c r="BS20" s="606"/>
      <c r="BT20" s="606"/>
      <c r="BU20" s="606"/>
      <c r="BV20" s="606"/>
      <c r="BW20" s="606"/>
      <c r="BX20" s="606"/>
      <c r="BY20" s="606"/>
      <c r="BZ20" s="606"/>
      <c r="CA20" s="606"/>
      <c r="CB20" s="606"/>
      <c r="CC20" s="606"/>
      <c r="CD20" s="606"/>
      <c r="CE20" s="606"/>
      <c r="CF20" s="606"/>
      <c r="CG20" s="606"/>
      <c r="CH20" s="606"/>
      <c r="CI20" s="606"/>
      <c r="CJ20" s="606"/>
      <c r="CK20" s="606"/>
      <c r="CL20" s="606"/>
      <c r="CM20" s="606"/>
      <c r="CN20" s="606"/>
      <c r="CO20" s="606"/>
      <c r="CP20" s="606"/>
      <c r="CQ20" s="606"/>
      <c r="CR20" s="606"/>
      <c r="CS20" s="606"/>
      <c r="CT20" s="606"/>
      <c r="CU20" s="606"/>
      <c r="CV20" s="606"/>
      <c r="CW20" s="606"/>
      <c r="CX20" s="606"/>
      <c r="CY20" s="606"/>
      <c r="CZ20" s="606"/>
      <c r="DA20" s="606"/>
      <c r="DB20" s="606"/>
      <c r="DC20" s="606"/>
      <c r="DD20" s="606"/>
      <c r="DE20" s="606"/>
      <c r="DF20" s="606"/>
      <c r="DG20" s="606"/>
      <c r="DH20" s="606"/>
      <c r="DI20" s="606"/>
      <c r="DJ20" s="606"/>
      <c r="DK20" s="606"/>
      <c r="DL20" s="606"/>
      <c r="DM20" s="606"/>
      <c r="DN20" s="606"/>
      <c r="DO20" s="606"/>
      <c r="DP20" s="606"/>
      <c r="DQ20" s="606"/>
      <c r="DR20" s="606"/>
      <c r="DS20" s="606"/>
      <c r="DT20" s="606"/>
      <c r="DU20" s="606"/>
      <c r="DV20" s="606"/>
      <c r="DW20" s="606"/>
      <c r="DX20" s="606"/>
      <c r="DY20" s="606"/>
      <c r="DZ20" s="606"/>
      <c r="EA20" s="606"/>
      <c r="EB20" s="606"/>
      <c r="EC20" s="606"/>
      <c r="ED20" s="606"/>
      <c r="EE20" s="606"/>
      <c r="EF20" s="606"/>
      <c r="EG20" s="606"/>
      <c r="EH20" s="606"/>
      <c r="EI20" s="606"/>
      <c r="EJ20" s="606"/>
      <c r="EK20" s="606"/>
      <c r="EL20" s="606"/>
      <c r="EN20" s="31"/>
      <c r="EO20" s="31"/>
      <c r="EP20" s="31"/>
      <c r="EQ20" s="31"/>
      <c r="ER20" s="32"/>
      <c r="ES20" s="32"/>
      <c r="ET20" s="32"/>
      <c r="EU20" s="32"/>
      <c r="EW20" s="31"/>
      <c r="EZ20" s="597"/>
      <c r="FA20" s="598"/>
      <c r="FB20" s="598"/>
      <c r="FC20" s="598"/>
      <c r="FD20" s="598"/>
      <c r="FE20" s="598"/>
      <c r="FF20" s="598"/>
      <c r="FG20" s="598"/>
      <c r="FH20" s="598"/>
      <c r="FI20" s="598"/>
      <c r="FJ20" s="598"/>
      <c r="FK20" s="599"/>
    </row>
    <row r="21" spans="1:167" s="23" customFormat="1" ht="10.5" customHeight="1">
      <c r="A21" s="23" t="s">
        <v>292</v>
      </c>
      <c r="AO21" s="575"/>
      <c r="AP21" s="575"/>
      <c r="AQ21" s="575"/>
      <c r="AR21" s="575"/>
      <c r="AS21" s="575"/>
      <c r="AT21" s="575"/>
      <c r="AU21" s="575"/>
      <c r="AV21" s="575"/>
      <c r="AW21" s="575"/>
      <c r="AX21" s="575"/>
      <c r="AY21" s="575"/>
      <c r="AZ21" s="575"/>
      <c r="BA21" s="575"/>
      <c r="BB21" s="575"/>
      <c r="BC21" s="575"/>
      <c r="BD21" s="575"/>
      <c r="BE21" s="575"/>
      <c r="BF21" s="575"/>
      <c r="BG21" s="575"/>
      <c r="BH21" s="575"/>
      <c r="BI21" s="575"/>
      <c r="BJ21" s="575"/>
      <c r="BK21" s="575"/>
      <c r="BL21" s="575"/>
      <c r="BM21" s="575"/>
      <c r="BN21" s="575"/>
      <c r="BO21" s="575"/>
      <c r="BP21" s="575"/>
      <c r="BQ21" s="575"/>
      <c r="BR21" s="575"/>
      <c r="BS21" s="575"/>
      <c r="BT21" s="575"/>
      <c r="BU21" s="575"/>
      <c r="BV21" s="575"/>
      <c r="BW21" s="575"/>
      <c r="BX21" s="575"/>
      <c r="BY21" s="575"/>
      <c r="BZ21" s="575"/>
      <c r="CA21" s="575"/>
      <c r="CB21" s="575"/>
      <c r="CC21" s="575"/>
      <c r="CD21" s="575"/>
      <c r="CE21" s="575"/>
      <c r="CF21" s="575"/>
      <c r="CG21" s="575"/>
      <c r="CH21" s="575"/>
      <c r="CI21" s="575"/>
      <c r="CJ21" s="575"/>
      <c r="CK21" s="575"/>
      <c r="CL21" s="575"/>
      <c r="CM21" s="575"/>
      <c r="CN21" s="575"/>
      <c r="CO21" s="575"/>
      <c r="CP21" s="575"/>
      <c r="CQ21" s="575"/>
      <c r="CR21" s="575"/>
      <c r="CS21" s="575"/>
      <c r="CT21" s="575"/>
      <c r="CU21" s="575"/>
      <c r="CV21" s="575"/>
      <c r="CW21" s="575"/>
      <c r="CX21" s="575"/>
      <c r="CY21" s="575"/>
      <c r="CZ21" s="575"/>
      <c r="DA21" s="575"/>
      <c r="DB21" s="575"/>
      <c r="DC21" s="575"/>
      <c r="DD21" s="575"/>
      <c r="DE21" s="575"/>
      <c r="DF21" s="575"/>
      <c r="DG21" s="575"/>
      <c r="DH21" s="575"/>
      <c r="DI21" s="575"/>
      <c r="DJ21" s="575"/>
      <c r="DK21" s="575"/>
      <c r="DL21" s="575"/>
      <c r="DM21" s="575"/>
      <c r="DN21" s="575"/>
      <c r="DO21" s="575"/>
      <c r="DP21" s="575"/>
      <c r="DQ21" s="575"/>
      <c r="DR21" s="575"/>
      <c r="DS21" s="575"/>
      <c r="DT21" s="575"/>
      <c r="DU21" s="575"/>
      <c r="DV21" s="575"/>
      <c r="DW21" s="575"/>
      <c r="DX21" s="575"/>
      <c r="DY21" s="575"/>
      <c r="DZ21" s="575"/>
      <c r="EA21" s="575"/>
      <c r="EB21" s="575"/>
      <c r="EC21" s="575"/>
      <c r="ED21" s="575"/>
      <c r="EE21" s="575"/>
      <c r="EF21" s="575"/>
      <c r="EG21" s="575"/>
      <c r="EH21" s="575"/>
      <c r="EI21" s="575"/>
      <c r="EJ21" s="575"/>
      <c r="EK21" s="575"/>
      <c r="EL21" s="575"/>
      <c r="EN21" s="31"/>
      <c r="EO21" s="31"/>
      <c r="EP21" s="31"/>
      <c r="EQ21" s="31"/>
      <c r="ER21" s="32"/>
      <c r="ES21" s="32"/>
      <c r="ET21" s="32"/>
      <c r="EU21" s="32"/>
      <c r="EW21" s="31"/>
      <c r="EX21" s="24" t="s">
        <v>285</v>
      </c>
      <c r="EZ21" s="604"/>
      <c r="FA21" s="498"/>
      <c r="FB21" s="498"/>
      <c r="FC21" s="498"/>
      <c r="FD21" s="498"/>
      <c r="FE21" s="498"/>
      <c r="FF21" s="498"/>
      <c r="FG21" s="498"/>
      <c r="FH21" s="498"/>
      <c r="FI21" s="498"/>
      <c r="FJ21" s="498"/>
      <c r="FK21" s="605"/>
    </row>
    <row r="22" spans="1:167" s="23" customFormat="1" ht="10.5" customHeight="1">
      <c r="A22" s="23" t="s">
        <v>293</v>
      </c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1"/>
      <c r="EK22" s="31"/>
      <c r="EL22" s="31"/>
      <c r="EM22" s="31"/>
      <c r="EN22" s="31"/>
      <c r="EO22" s="31"/>
      <c r="EP22" s="31"/>
      <c r="EQ22" s="31"/>
      <c r="ER22" s="32"/>
      <c r="ES22" s="32"/>
      <c r="ET22" s="32"/>
      <c r="EU22" s="32"/>
      <c r="EW22" s="31"/>
      <c r="EX22" s="24" t="s">
        <v>36</v>
      </c>
      <c r="EZ22" s="521"/>
      <c r="FA22" s="522"/>
      <c r="FB22" s="522"/>
      <c r="FC22" s="522"/>
      <c r="FD22" s="522"/>
      <c r="FE22" s="522"/>
      <c r="FF22" s="522"/>
      <c r="FG22" s="522"/>
      <c r="FH22" s="522"/>
      <c r="FI22" s="522"/>
      <c r="FJ22" s="522"/>
      <c r="FK22" s="600"/>
    </row>
    <row r="23" spans="1:167" s="23" customFormat="1" ht="10.5" customHeight="1" thickBot="1">
      <c r="L23" s="495"/>
      <c r="M23" s="495"/>
      <c r="N23" s="495"/>
      <c r="O23" s="495"/>
      <c r="P23" s="495"/>
      <c r="Q23" s="495"/>
      <c r="R23" s="495"/>
      <c r="S23" s="495"/>
      <c r="T23" s="495"/>
      <c r="U23" s="495"/>
      <c r="V23" s="495"/>
      <c r="W23" s="495"/>
      <c r="X23" s="495"/>
      <c r="Y23" s="495"/>
      <c r="Z23" s="495"/>
      <c r="AA23" s="495"/>
      <c r="AB23" s="495"/>
      <c r="AC23" s="495"/>
      <c r="AD23" s="495"/>
      <c r="AE23" s="495"/>
      <c r="AF23" s="495"/>
      <c r="AG23" s="495"/>
      <c r="AH23" s="495"/>
      <c r="AI23" s="495"/>
      <c r="AJ23" s="495"/>
      <c r="AK23" s="495"/>
      <c r="AL23" s="495"/>
      <c r="AM23" s="495"/>
      <c r="AN23" s="495"/>
      <c r="AO23" s="495"/>
      <c r="AP23" s="495"/>
      <c r="AQ23" s="495"/>
      <c r="AR23" s="495"/>
      <c r="AS23" s="495"/>
      <c r="AT23" s="495"/>
      <c r="AU23" s="495"/>
      <c r="AV23" s="49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1"/>
      <c r="EK23" s="31"/>
      <c r="EL23" s="31"/>
      <c r="EM23" s="31"/>
      <c r="EN23" s="31"/>
      <c r="EO23" s="31"/>
      <c r="EP23" s="31"/>
      <c r="EQ23" s="31"/>
      <c r="ER23" s="32"/>
      <c r="ES23" s="32"/>
      <c r="ET23" s="32"/>
      <c r="EU23" s="32"/>
      <c r="EW23" s="31"/>
      <c r="EX23" s="24" t="s">
        <v>294</v>
      </c>
      <c r="EZ23" s="623"/>
      <c r="FA23" s="624"/>
      <c r="FB23" s="624"/>
      <c r="FC23" s="624"/>
      <c r="FD23" s="624"/>
      <c r="FE23" s="624"/>
      <c r="FF23" s="624"/>
      <c r="FG23" s="624"/>
      <c r="FH23" s="624"/>
      <c r="FI23" s="624"/>
      <c r="FJ23" s="624"/>
      <c r="FK23" s="625"/>
    </row>
    <row r="24" spans="1:167" s="22" customFormat="1" ht="10.5" customHeight="1" thickBot="1">
      <c r="L24" s="504" t="s">
        <v>295</v>
      </c>
      <c r="M24" s="504"/>
      <c r="N24" s="504"/>
      <c r="O24" s="504"/>
      <c r="P24" s="504"/>
      <c r="Q24" s="504"/>
      <c r="R24" s="504"/>
      <c r="S24" s="504"/>
      <c r="T24" s="504"/>
      <c r="U24" s="504"/>
      <c r="V24" s="504"/>
      <c r="W24" s="504"/>
      <c r="X24" s="504"/>
      <c r="Y24" s="504"/>
      <c r="Z24" s="504"/>
      <c r="AA24" s="504"/>
      <c r="AB24" s="504"/>
      <c r="AC24" s="504"/>
      <c r="AD24" s="504"/>
      <c r="AE24" s="504"/>
      <c r="AF24" s="504"/>
      <c r="AG24" s="504"/>
      <c r="AH24" s="504"/>
      <c r="AI24" s="504"/>
      <c r="AJ24" s="504"/>
      <c r="AK24" s="504"/>
      <c r="AL24" s="504"/>
      <c r="AM24" s="504"/>
      <c r="AN24" s="504"/>
      <c r="AO24" s="504"/>
      <c r="AP24" s="504"/>
      <c r="AQ24" s="504"/>
      <c r="AR24" s="504"/>
      <c r="AS24" s="504"/>
      <c r="AT24" s="504"/>
      <c r="AU24" s="504"/>
      <c r="AV24" s="504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7"/>
      <c r="EK24" s="37"/>
      <c r="EL24" s="37"/>
      <c r="EM24" s="37"/>
      <c r="EN24" s="37"/>
      <c r="EO24" s="37"/>
      <c r="EP24" s="37"/>
      <c r="EQ24" s="37"/>
      <c r="ER24" s="38"/>
      <c r="ES24" s="38"/>
      <c r="ET24" s="38"/>
      <c r="EU24" s="38"/>
      <c r="EW24" s="37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</row>
    <row r="25" spans="1:167" s="23" customFormat="1" thickBot="1">
      <c r="AX25" s="56"/>
      <c r="AY25" s="56"/>
      <c r="AZ25" s="56"/>
      <c r="BA25" s="56"/>
      <c r="BB25" s="56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CB25" s="35"/>
      <c r="CC25" s="35"/>
      <c r="CD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I25" s="35"/>
      <c r="EL25" s="32" t="s">
        <v>296</v>
      </c>
      <c r="EN25" s="584"/>
      <c r="EO25" s="585"/>
      <c r="EP25" s="585"/>
      <c r="EQ25" s="585"/>
      <c r="ER25" s="585"/>
      <c r="ES25" s="585"/>
      <c r="ET25" s="585"/>
      <c r="EU25" s="585"/>
      <c r="EV25" s="585"/>
      <c r="EW25" s="585"/>
      <c r="EX25" s="585"/>
      <c r="EY25" s="585"/>
      <c r="EZ25" s="585"/>
      <c r="FA25" s="585"/>
      <c r="FB25" s="585"/>
      <c r="FC25" s="585"/>
      <c r="FD25" s="585"/>
      <c r="FE25" s="585"/>
      <c r="FF25" s="585"/>
      <c r="FG25" s="585"/>
      <c r="FH25" s="585"/>
      <c r="FI25" s="585"/>
      <c r="FJ25" s="585"/>
      <c r="FK25" s="586"/>
    </row>
    <row r="26" spans="1:167" s="23" customFormat="1" ht="5.0999999999999996" customHeight="1">
      <c r="A26" s="26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1"/>
      <c r="EK26" s="31"/>
      <c r="EL26" s="31"/>
      <c r="EM26" s="31"/>
      <c r="EN26" s="31"/>
      <c r="EO26" s="31"/>
      <c r="EP26" s="31"/>
      <c r="EQ26" s="31"/>
      <c r="ER26" s="32"/>
      <c r="ES26" s="32"/>
      <c r="ET26" s="32"/>
      <c r="EU26" s="32"/>
      <c r="EW26" s="31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</row>
    <row r="27" spans="1:167" s="23" customFormat="1" ht="10.5" customHeight="1">
      <c r="A27" s="569" t="s">
        <v>297</v>
      </c>
      <c r="B27" s="570"/>
      <c r="C27" s="570"/>
      <c r="D27" s="570"/>
      <c r="E27" s="570"/>
      <c r="F27" s="570"/>
      <c r="G27" s="570"/>
      <c r="H27" s="570"/>
      <c r="I27" s="570"/>
      <c r="J27" s="570"/>
      <c r="K27" s="570"/>
      <c r="L27" s="570"/>
      <c r="M27" s="570"/>
      <c r="N27" s="570"/>
      <c r="O27" s="570"/>
      <c r="P27" s="570"/>
      <c r="Q27" s="570"/>
      <c r="R27" s="570"/>
      <c r="S27" s="570"/>
      <c r="T27" s="570"/>
      <c r="U27" s="570"/>
      <c r="V27" s="570"/>
      <c r="W27" s="570"/>
      <c r="X27" s="570"/>
      <c r="Y27" s="570"/>
      <c r="Z27" s="570"/>
      <c r="AA27" s="570"/>
      <c r="AB27" s="570"/>
      <c r="AC27" s="570"/>
      <c r="AD27" s="570"/>
      <c r="AE27" s="571" t="s">
        <v>298</v>
      </c>
      <c r="AF27" s="570"/>
      <c r="AG27" s="570"/>
      <c r="AH27" s="570"/>
      <c r="AI27" s="570"/>
      <c r="AJ27" s="570"/>
      <c r="AK27" s="570"/>
      <c r="AL27" s="570"/>
      <c r="AM27" s="570"/>
      <c r="AN27" s="570"/>
      <c r="AO27" s="553" t="s">
        <v>299</v>
      </c>
      <c r="AP27" s="554"/>
      <c r="AQ27" s="554"/>
      <c r="AR27" s="554"/>
      <c r="AS27" s="554"/>
      <c r="AT27" s="554"/>
      <c r="AU27" s="554"/>
      <c r="AV27" s="554"/>
      <c r="AW27" s="554"/>
      <c r="AX27" s="554"/>
      <c r="AY27" s="571" t="s">
        <v>300</v>
      </c>
      <c r="AZ27" s="570"/>
      <c r="BA27" s="570"/>
      <c r="BB27" s="570"/>
      <c r="BC27" s="570"/>
      <c r="BD27" s="570"/>
      <c r="BE27" s="570"/>
      <c r="BF27" s="570"/>
      <c r="BG27" s="570"/>
      <c r="BH27" s="570"/>
      <c r="BI27" s="556" t="s">
        <v>301</v>
      </c>
      <c r="BJ27" s="557"/>
      <c r="BK27" s="557"/>
      <c r="BL27" s="557"/>
      <c r="BM27" s="557"/>
      <c r="BN27" s="557"/>
      <c r="BO27" s="557"/>
      <c r="BP27" s="557"/>
      <c r="BQ27" s="557"/>
      <c r="BR27" s="557"/>
      <c r="BS27" s="557"/>
      <c r="BT27" s="557"/>
      <c r="BU27" s="557"/>
      <c r="BV27" s="557"/>
      <c r="BW27" s="557"/>
      <c r="BX27" s="557"/>
      <c r="BY27" s="557"/>
      <c r="BZ27" s="557"/>
      <c r="CA27" s="557"/>
      <c r="CB27" s="557"/>
      <c r="CC27" s="557"/>
      <c r="CD27" s="557"/>
      <c r="CE27" s="557"/>
      <c r="CF27" s="557"/>
      <c r="CG27" s="557"/>
      <c r="CH27" s="557"/>
      <c r="CI27" s="557"/>
      <c r="CJ27" s="557"/>
      <c r="CK27" s="557"/>
      <c r="CL27" s="557"/>
      <c r="CM27" s="558"/>
      <c r="CN27" s="559" t="s">
        <v>302</v>
      </c>
      <c r="CO27" s="560"/>
      <c r="CP27" s="560"/>
      <c r="CQ27" s="560"/>
      <c r="CR27" s="560"/>
      <c r="CS27" s="560"/>
      <c r="CT27" s="560"/>
      <c r="CU27" s="560"/>
      <c r="CV27" s="560"/>
      <c r="CW27" s="560"/>
      <c r="CX27" s="560"/>
      <c r="CY27" s="560"/>
      <c r="CZ27" s="560"/>
      <c r="DA27" s="560"/>
      <c r="DB27" s="560"/>
      <c r="DC27" s="560"/>
      <c r="DD27" s="560"/>
      <c r="DE27" s="560"/>
      <c r="DF27" s="560"/>
      <c r="DG27" s="560"/>
      <c r="DH27" s="560"/>
      <c r="DI27" s="560"/>
      <c r="DJ27" s="560"/>
      <c r="DK27" s="560"/>
      <c r="DL27" s="560"/>
      <c r="DM27" s="560"/>
      <c r="DN27" s="560"/>
      <c r="DO27" s="561"/>
      <c r="DP27" s="591" t="s">
        <v>303</v>
      </c>
      <c r="DQ27" s="592"/>
      <c r="DR27" s="592"/>
      <c r="DS27" s="592"/>
      <c r="DT27" s="592"/>
      <c r="DU27" s="592"/>
      <c r="DV27" s="592"/>
      <c r="DW27" s="592"/>
      <c r="DX27" s="592"/>
      <c r="DY27" s="592"/>
      <c r="DZ27" s="592"/>
      <c r="EA27" s="592"/>
      <c r="EB27" s="592"/>
      <c r="EC27" s="592"/>
      <c r="ED27" s="592"/>
      <c r="EE27" s="592"/>
      <c r="EF27" s="592"/>
      <c r="EG27" s="592"/>
      <c r="EH27" s="592"/>
      <c r="EI27" s="592"/>
      <c r="EJ27" s="592"/>
      <c r="EK27" s="592"/>
      <c r="EL27" s="592"/>
      <c r="EM27" s="592"/>
      <c r="EN27" s="592"/>
      <c r="EO27" s="592"/>
      <c r="EP27" s="592"/>
      <c r="EQ27" s="592"/>
      <c r="ER27" s="592"/>
      <c r="ES27" s="592"/>
      <c r="ET27" s="592"/>
      <c r="EU27" s="592"/>
      <c r="EV27" s="592"/>
      <c r="EW27" s="592"/>
      <c r="EX27" s="592"/>
      <c r="EY27" s="592"/>
      <c r="EZ27" s="592"/>
      <c r="FA27" s="592"/>
      <c r="FB27" s="592"/>
      <c r="FC27" s="592"/>
      <c r="FD27" s="592"/>
      <c r="FE27" s="592"/>
      <c r="FF27" s="592"/>
      <c r="FG27" s="592"/>
      <c r="FH27" s="592"/>
      <c r="FI27" s="592"/>
      <c r="FJ27" s="592"/>
      <c r="FK27" s="592"/>
    </row>
    <row r="28" spans="1:167" s="23" customFormat="1" ht="10.5" customHeight="1">
      <c r="A28" s="569"/>
      <c r="B28" s="570"/>
      <c r="C28" s="570"/>
      <c r="D28" s="570"/>
      <c r="E28" s="570"/>
      <c r="F28" s="570"/>
      <c r="G28" s="570"/>
      <c r="H28" s="570"/>
      <c r="I28" s="570"/>
      <c r="J28" s="570"/>
      <c r="K28" s="570"/>
      <c r="L28" s="570"/>
      <c r="M28" s="570"/>
      <c r="N28" s="570"/>
      <c r="O28" s="570"/>
      <c r="P28" s="570"/>
      <c r="Q28" s="570"/>
      <c r="R28" s="570"/>
      <c r="S28" s="570"/>
      <c r="T28" s="570"/>
      <c r="U28" s="570"/>
      <c r="V28" s="570"/>
      <c r="W28" s="570"/>
      <c r="X28" s="570"/>
      <c r="Y28" s="570"/>
      <c r="Z28" s="570"/>
      <c r="AA28" s="570"/>
      <c r="AB28" s="570"/>
      <c r="AC28" s="570"/>
      <c r="AD28" s="570"/>
      <c r="AE28" s="571"/>
      <c r="AF28" s="570"/>
      <c r="AG28" s="570"/>
      <c r="AH28" s="570"/>
      <c r="AI28" s="570"/>
      <c r="AJ28" s="570"/>
      <c r="AK28" s="570"/>
      <c r="AL28" s="570"/>
      <c r="AM28" s="570"/>
      <c r="AN28" s="570"/>
      <c r="AO28" s="553"/>
      <c r="AP28" s="554"/>
      <c r="AQ28" s="554"/>
      <c r="AR28" s="554"/>
      <c r="AS28" s="554"/>
      <c r="AT28" s="554"/>
      <c r="AU28" s="554"/>
      <c r="AV28" s="554"/>
      <c r="AW28" s="554"/>
      <c r="AX28" s="554"/>
      <c r="AY28" s="571"/>
      <c r="AZ28" s="570"/>
      <c r="BA28" s="570"/>
      <c r="BB28" s="570"/>
      <c r="BC28" s="570"/>
      <c r="BD28" s="570"/>
      <c r="BE28" s="570"/>
      <c r="BF28" s="570"/>
      <c r="BG28" s="570"/>
      <c r="BH28" s="570"/>
      <c r="BI28" s="588" t="s">
        <v>304</v>
      </c>
      <c r="BJ28" s="589"/>
      <c r="BK28" s="589"/>
      <c r="BL28" s="589"/>
      <c r="BM28" s="589"/>
      <c r="BN28" s="589"/>
      <c r="BO28" s="589"/>
      <c r="BP28" s="589"/>
      <c r="BQ28" s="589"/>
      <c r="BR28" s="589"/>
      <c r="BS28" s="589"/>
      <c r="BT28" s="589"/>
      <c r="BU28" s="589"/>
      <c r="BV28" s="589"/>
      <c r="BW28" s="589"/>
      <c r="BX28" s="589"/>
      <c r="BY28" s="589"/>
      <c r="BZ28" s="589"/>
      <c r="CA28" s="589"/>
      <c r="CB28" s="589"/>
      <c r="CC28" s="589"/>
      <c r="CD28" s="589"/>
      <c r="CE28" s="589"/>
      <c r="CF28" s="589"/>
      <c r="CG28" s="589"/>
      <c r="CH28" s="589"/>
      <c r="CI28" s="589"/>
      <c r="CJ28" s="589"/>
      <c r="CK28" s="589"/>
      <c r="CL28" s="589"/>
      <c r="CM28" s="590"/>
      <c r="CN28" s="562"/>
      <c r="CO28" s="563"/>
      <c r="CP28" s="563"/>
      <c r="CQ28" s="563"/>
      <c r="CR28" s="563"/>
      <c r="CS28" s="563"/>
      <c r="CT28" s="563"/>
      <c r="CU28" s="563"/>
      <c r="CV28" s="563"/>
      <c r="CW28" s="563"/>
      <c r="CX28" s="563"/>
      <c r="CY28" s="563"/>
      <c r="CZ28" s="563"/>
      <c r="DA28" s="563"/>
      <c r="DB28" s="563"/>
      <c r="DC28" s="563"/>
      <c r="DD28" s="563"/>
      <c r="DE28" s="563"/>
      <c r="DF28" s="563"/>
      <c r="DG28" s="563"/>
      <c r="DH28" s="563"/>
      <c r="DI28" s="563"/>
      <c r="DJ28" s="563"/>
      <c r="DK28" s="563"/>
      <c r="DL28" s="563"/>
      <c r="DM28" s="563"/>
      <c r="DN28" s="563"/>
      <c r="DO28" s="564"/>
      <c r="DP28" s="593"/>
      <c r="DQ28" s="594"/>
      <c r="DR28" s="594"/>
      <c r="DS28" s="594"/>
      <c r="DT28" s="594"/>
      <c r="DU28" s="594"/>
      <c r="DV28" s="594"/>
      <c r="DW28" s="594"/>
      <c r="DX28" s="594"/>
      <c r="DY28" s="594"/>
      <c r="DZ28" s="594"/>
      <c r="EA28" s="594"/>
      <c r="EB28" s="594"/>
      <c r="EC28" s="594"/>
      <c r="ED28" s="594"/>
      <c r="EE28" s="594"/>
      <c r="EF28" s="594"/>
      <c r="EG28" s="594"/>
      <c r="EH28" s="594"/>
      <c r="EI28" s="594"/>
      <c r="EJ28" s="594"/>
      <c r="EK28" s="594"/>
      <c r="EL28" s="594"/>
      <c r="EM28" s="594"/>
      <c r="EN28" s="594"/>
      <c r="EO28" s="594"/>
      <c r="EP28" s="594"/>
      <c r="EQ28" s="594"/>
      <c r="ER28" s="594"/>
      <c r="ES28" s="594"/>
      <c r="ET28" s="594"/>
      <c r="EU28" s="594"/>
      <c r="EV28" s="594"/>
      <c r="EW28" s="594"/>
      <c r="EX28" s="594"/>
      <c r="EY28" s="594"/>
      <c r="EZ28" s="594"/>
      <c r="FA28" s="594"/>
      <c r="FB28" s="594"/>
      <c r="FC28" s="594"/>
      <c r="FD28" s="594"/>
      <c r="FE28" s="594"/>
      <c r="FF28" s="594"/>
      <c r="FG28" s="594"/>
      <c r="FH28" s="594"/>
      <c r="FI28" s="594"/>
      <c r="FJ28" s="594"/>
      <c r="FK28" s="594"/>
    </row>
    <row r="29" spans="1:167" s="41" customFormat="1" ht="10.5" customHeight="1">
      <c r="A29" s="569"/>
      <c r="B29" s="570"/>
      <c r="C29" s="570"/>
      <c r="D29" s="570"/>
      <c r="E29" s="570"/>
      <c r="F29" s="570"/>
      <c r="G29" s="570"/>
      <c r="H29" s="570"/>
      <c r="I29" s="570"/>
      <c r="J29" s="570"/>
      <c r="K29" s="570"/>
      <c r="L29" s="570"/>
      <c r="M29" s="570"/>
      <c r="N29" s="570"/>
      <c r="O29" s="570"/>
      <c r="P29" s="570"/>
      <c r="Q29" s="570"/>
      <c r="R29" s="570"/>
      <c r="S29" s="570"/>
      <c r="T29" s="570"/>
      <c r="U29" s="570"/>
      <c r="V29" s="570"/>
      <c r="W29" s="570"/>
      <c r="X29" s="570"/>
      <c r="Y29" s="570"/>
      <c r="Z29" s="570"/>
      <c r="AA29" s="570"/>
      <c r="AB29" s="570"/>
      <c r="AC29" s="570"/>
      <c r="AD29" s="570"/>
      <c r="AE29" s="570"/>
      <c r="AF29" s="570"/>
      <c r="AG29" s="570"/>
      <c r="AH29" s="570"/>
      <c r="AI29" s="570"/>
      <c r="AJ29" s="570"/>
      <c r="AK29" s="570"/>
      <c r="AL29" s="570"/>
      <c r="AM29" s="570"/>
      <c r="AN29" s="570"/>
      <c r="AO29" s="554"/>
      <c r="AP29" s="554"/>
      <c r="AQ29" s="554"/>
      <c r="AR29" s="554"/>
      <c r="AS29" s="554"/>
      <c r="AT29" s="554"/>
      <c r="AU29" s="554"/>
      <c r="AV29" s="554"/>
      <c r="AW29" s="554"/>
      <c r="AX29" s="554"/>
      <c r="AY29" s="570"/>
      <c r="AZ29" s="570"/>
      <c r="BA29" s="570"/>
      <c r="BB29" s="570"/>
      <c r="BC29" s="570"/>
      <c r="BD29" s="570"/>
      <c r="BE29" s="570"/>
      <c r="BF29" s="570"/>
      <c r="BG29" s="570"/>
      <c r="BH29" s="570"/>
      <c r="BI29" s="57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4" t="s">
        <v>305</v>
      </c>
      <c r="CB29" s="497"/>
      <c r="CC29" s="497"/>
      <c r="CD29" s="497"/>
      <c r="CE29" s="23" t="s">
        <v>10</v>
      </c>
      <c r="CF29" s="23"/>
      <c r="CG29" s="23"/>
      <c r="CH29" s="23"/>
      <c r="CI29" s="23"/>
      <c r="CJ29" s="23"/>
      <c r="CK29" s="23"/>
      <c r="CL29" s="23"/>
      <c r="CM29" s="58"/>
      <c r="CN29" s="562"/>
      <c r="CO29" s="563"/>
      <c r="CP29" s="563"/>
      <c r="CQ29" s="563"/>
      <c r="CR29" s="563"/>
      <c r="CS29" s="563"/>
      <c r="CT29" s="563"/>
      <c r="CU29" s="563"/>
      <c r="CV29" s="563"/>
      <c r="CW29" s="563"/>
      <c r="CX29" s="563"/>
      <c r="CY29" s="563"/>
      <c r="CZ29" s="563"/>
      <c r="DA29" s="563"/>
      <c r="DB29" s="563"/>
      <c r="DC29" s="563"/>
      <c r="DD29" s="563"/>
      <c r="DE29" s="563"/>
      <c r="DF29" s="563"/>
      <c r="DG29" s="563"/>
      <c r="DH29" s="563"/>
      <c r="DI29" s="563"/>
      <c r="DJ29" s="563"/>
      <c r="DK29" s="563"/>
      <c r="DL29" s="563"/>
      <c r="DM29" s="563"/>
      <c r="DN29" s="563"/>
      <c r="DO29" s="564"/>
      <c r="DP29" s="593"/>
      <c r="DQ29" s="594"/>
      <c r="DR29" s="594"/>
      <c r="DS29" s="594"/>
      <c r="DT29" s="594"/>
      <c r="DU29" s="594"/>
      <c r="DV29" s="594"/>
      <c r="DW29" s="594"/>
      <c r="DX29" s="594"/>
      <c r="DY29" s="594"/>
      <c r="DZ29" s="594"/>
      <c r="EA29" s="594"/>
      <c r="EB29" s="594"/>
      <c r="EC29" s="594"/>
      <c r="ED29" s="594"/>
      <c r="EE29" s="594"/>
      <c r="EF29" s="594"/>
      <c r="EG29" s="594"/>
      <c r="EH29" s="594"/>
      <c r="EI29" s="594"/>
      <c r="EJ29" s="594"/>
      <c r="EK29" s="594"/>
      <c r="EL29" s="594"/>
      <c r="EM29" s="594"/>
      <c r="EN29" s="594"/>
      <c r="EO29" s="594"/>
      <c r="EP29" s="594"/>
      <c r="EQ29" s="594"/>
      <c r="ER29" s="594"/>
      <c r="ES29" s="594"/>
      <c r="ET29" s="594"/>
      <c r="EU29" s="594"/>
      <c r="EV29" s="594"/>
      <c r="EW29" s="594"/>
      <c r="EX29" s="594"/>
      <c r="EY29" s="594"/>
      <c r="EZ29" s="594"/>
      <c r="FA29" s="594"/>
      <c r="FB29" s="594"/>
      <c r="FC29" s="594"/>
      <c r="FD29" s="594"/>
      <c r="FE29" s="594"/>
      <c r="FF29" s="594"/>
      <c r="FG29" s="594"/>
      <c r="FH29" s="594"/>
      <c r="FI29" s="594"/>
      <c r="FJ29" s="594"/>
      <c r="FK29" s="594"/>
    </row>
    <row r="30" spans="1:167" s="41" customFormat="1" ht="3" customHeight="1">
      <c r="A30" s="569"/>
      <c r="B30" s="570"/>
      <c r="C30" s="570"/>
      <c r="D30" s="570"/>
      <c r="E30" s="570"/>
      <c r="F30" s="570"/>
      <c r="G30" s="570"/>
      <c r="H30" s="570"/>
      <c r="I30" s="570"/>
      <c r="J30" s="570"/>
      <c r="K30" s="570"/>
      <c r="L30" s="570"/>
      <c r="M30" s="570"/>
      <c r="N30" s="570"/>
      <c r="O30" s="570"/>
      <c r="P30" s="570"/>
      <c r="Q30" s="570"/>
      <c r="R30" s="570"/>
      <c r="S30" s="570"/>
      <c r="T30" s="570"/>
      <c r="U30" s="570"/>
      <c r="V30" s="570"/>
      <c r="W30" s="570"/>
      <c r="X30" s="570"/>
      <c r="Y30" s="570"/>
      <c r="Z30" s="570"/>
      <c r="AA30" s="570"/>
      <c r="AB30" s="570"/>
      <c r="AC30" s="570"/>
      <c r="AD30" s="570"/>
      <c r="AE30" s="570"/>
      <c r="AF30" s="570"/>
      <c r="AG30" s="570"/>
      <c r="AH30" s="570"/>
      <c r="AI30" s="570"/>
      <c r="AJ30" s="570"/>
      <c r="AK30" s="570"/>
      <c r="AL30" s="570"/>
      <c r="AM30" s="570"/>
      <c r="AN30" s="570"/>
      <c r="AO30" s="554"/>
      <c r="AP30" s="554"/>
      <c r="AQ30" s="554"/>
      <c r="AR30" s="554"/>
      <c r="AS30" s="554"/>
      <c r="AT30" s="554"/>
      <c r="AU30" s="554"/>
      <c r="AV30" s="554"/>
      <c r="AW30" s="554"/>
      <c r="AX30" s="554"/>
      <c r="AY30" s="570"/>
      <c r="AZ30" s="570"/>
      <c r="BA30" s="570"/>
      <c r="BB30" s="570"/>
      <c r="BC30" s="570"/>
      <c r="BD30" s="570"/>
      <c r="BE30" s="570"/>
      <c r="BF30" s="570"/>
      <c r="BG30" s="570"/>
      <c r="BH30" s="570"/>
      <c r="BI30" s="42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4"/>
      <c r="CN30" s="565"/>
      <c r="CO30" s="566"/>
      <c r="CP30" s="566"/>
      <c r="CQ30" s="566"/>
      <c r="CR30" s="566"/>
      <c r="CS30" s="566"/>
      <c r="CT30" s="566"/>
      <c r="CU30" s="566"/>
      <c r="CV30" s="566"/>
      <c r="CW30" s="566"/>
      <c r="CX30" s="566"/>
      <c r="CY30" s="566"/>
      <c r="CZ30" s="566"/>
      <c r="DA30" s="566"/>
      <c r="DB30" s="566"/>
      <c r="DC30" s="566"/>
      <c r="DD30" s="566"/>
      <c r="DE30" s="566"/>
      <c r="DF30" s="566"/>
      <c r="DG30" s="566"/>
      <c r="DH30" s="566"/>
      <c r="DI30" s="566"/>
      <c r="DJ30" s="566"/>
      <c r="DK30" s="566"/>
      <c r="DL30" s="566"/>
      <c r="DM30" s="566"/>
      <c r="DN30" s="566"/>
      <c r="DO30" s="567"/>
      <c r="DP30" s="595"/>
      <c r="DQ30" s="596"/>
      <c r="DR30" s="596"/>
      <c r="DS30" s="596"/>
      <c r="DT30" s="596"/>
      <c r="DU30" s="596"/>
      <c r="DV30" s="596"/>
      <c r="DW30" s="596"/>
      <c r="DX30" s="596"/>
      <c r="DY30" s="596"/>
      <c r="DZ30" s="596"/>
      <c r="EA30" s="596"/>
      <c r="EB30" s="596"/>
      <c r="EC30" s="596"/>
      <c r="ED30" s="596"/>
      <c r="EE30" s="596"/>
      <c r="EF30" s="596"/>
      <c r="EG30" s="596"/>
      <c r="EH30" s="596"/>
      <c r="EI30" s="596"/>
      <c r="EJ30" s="596"/>
      <c r="EK30" s="596"/>
      <c r="EL30" s="596"/>
      <c r="EM30" s="596"/>
      <c r="EN30" s="596"/>
      <c r="EO30" s="596"/>
      <c r="EP30" s="596"/>
      <c r="EQ30" s="596"/>
      <c r="ER30" s="596"/>
      <c r="ES30" s="596"/>
      <c r="ET30" s="596"/>
      <c r="EU30" s="596"/>
      <c r="EV30" s="596"/>
      <c r="EW30" s="596"/>
      <c r="EX30" s="596"/>
      <c r="EY30" s="596"/>
      <c r="EZ30" s="596"/>
      <c r="FA30" s="596"/>
      <c r="FB30" s="596"/>
      <c r="FC30" s="596"/>
      <c r="FD30" s="596"/>
      <c r="FE30" s="596"/>
      <c r="FF30" s="596"/>
      <c r="FG30" s="596"/>
      <c r="FH30" s="596"/>
      <c r="FI30" s="596"/>
      <c r="FJ30" s="596"/>
      <c r="FK30" s="596"/>
    </row>
    <row r="31" spans="1:167" s="41" customFormat="1" ht="24" customHeight="1">
      <c r="A31" s="569"/>
      <c r="B31" s="570"/>
      <c r="C31" s="570"/>
      <c r="D31" s="570"/>
      <c r="E31" s="570"/>
      <c r="F31" s="570"/>
      <c r="G31" s="570"/>
      <c r="H31" s="570"/>
      <c r="I31" s="570"/>
      <c r="J31" s="570"/>
      <c r="K31" s="570"/>
      <c r="L31" s="570"/>
      <c r="M31" s="570"/>
      <c r="N31" s="570"/>
      <c r="O31" s="570"/>
      <c r="P31" s="570"/>
      <c r="Q31" s="570"/>
      <c r="R31" s="570"/>
      <c r="S31" s="570"/>
      <c r="T31" s="570"/>
      <c r="U31" s="570"/>
      <c r="V31" s="570"/>
      <c r="W31" s="570"/>
      <c r="X31" s="570"/>
      <c r="Y31" s="570"/>
      <c r="Z31" s="570"/>
      <c r="AA31" s="570"/>
      <c r="AB31" s="570"/>
      <c r="AC31" s="570"/>
      <c r="AD31" s="570"/>
      <c r="AE31" s="570"/>
      <c r="AF31" s="570"/>
      <c r="AG31" s="570"/>
      <c r="AH31" s="570"/>
      <c r="AI31" s="570"/>
      <c r="AJ31" s="570"/>
      <c r="AK31" s="570"/>
      <c r="AL31" s="570"/>
      <c r="AM31" s="570"/>
      <c r="AN31" s="570"/>
      <c r="AO31" s="554"/>
      <c r="AP31" s="554"/>
      <c r="AQ31" s="554"/>
      <c r="AR31" s="554"/>
      <c r="AS31" s="554"/>
      <c r="AT31" s="554"/>
      <c r="AU31" s="554"/>
      <c r="AV31" s="554"/>
      <c r="AW31" s="554"/>
      <c r="AX31" s="554"/>
      <c r="AY31" s="570"/>
      <c r="AZ31" s="570"/>
      <c r="BA31" s="570"/>
      <c r="BB31" s="570"/>
      <c r="BC31" s="570"/>
      <c r="BD31" s="570"/>
      <c r="BE31" s="570"/>
      <c r="BF31" s="570"/>
      <c r="BG31" s="570"/>
      <c r="BH31" s="570"/>
      <c r="BI31" s="555" t="s">
        <v>306</v>
      </c>
      <c r="BJ31" s="555"/>
      <c r="BK31" s="555"/>
      <c r="BL31" s="555"/>
      <c r="BM31" s="555"/>
      <c r="BN31" s="555"/>
      <c r="BO31" s="555"/>
      <c r="BP31" s="555"/>
      <c r="BQ31" s="555"/>
      <c r="BR31" s="555"/>
      <c r="BS31" s="555" t="s">
        <v>307</v>
      </c>
      <c r="BT31" s="555"/>
      <c r="BU31" s="555"/>
      <c r="BV31" s="555"/>
      <c r="BW31" s="555"/>
      <c r="BX31" s="555"/>
      <c r="BY31" s="555"/>
      <c r="BZ31" s="555"/>
      <c r="CA31" s="555"/>
      <c r="CB31" s="555"/>
      <c r="CC31" s="555"/>
      <c r="CD31" s="555"/>
      <c r="CE31" s="555"/>
      <c r="CF31" s="555"/>
      <c r="CG31" s="555"/>
      <c r="CH31" s="555"/>
      <c r="CI31" s="555"/>
      <c r="CJ31" s="555"/>
      <c r="CK31" s="555"/>
      <c r="CL31" s="555"/>
      <c r="CM31" s="555"/>
      <c r="CN31" s="579" t="s">
        <v>306</v>
      </c>
      <c r="CO31" s="580"/>
      <c r="CP31" s="580"/>
      <c r="CQ31" s="580"/>
      <c r="CR31" s="580"/>
      <c r="CS31" s="580"/>
      <c r="CT31" s="580"/>
      <c r="CU31" s="580"/>
      <c r="CV31" s="580"/>
      <c r="CW31" s="580"/>
      <c r="CX31" s="580"/>
      <c r="CY31" s="580"/>
      <c r="CZ31" s="580"/>
      <c r="DA31" s="572"/>
      <c r="DB31" s="579" t="s">
        <v>307</v>
      </c>
      <c r="DC31" s="580"/>
      <c r="DD31" s="580"/>
      <c r="DE31" s="580"/>
      <c r="DF31" s="580"/>
      <c r="DG31" s="580"/>
      <c r="DH31" s="580"/>
      <c r="DI31" s="580"/>
      <c r="DJ31" s="580"/>
      <c r="DK31" s="580"/>
      <c r="DL31" s="580"/>
      <c r="DM31" s="580"/>
      <c r="DN31" s="580"/>
      <c r="DO31" s="572"/>
      <c r="DP31" s="555" t="s">
        <v>308</v>
      </c>
      <c r="DQ31" s="555"/>
      <c r="DR31" s="555"/>
      <c r="DS31" s="555"/>
      <c r="DT31" s="555"/>
      <c r="DU31" s="555"/>
      <c r="DV31" s="555"/>
      <c r="DW31" s="555"/>
      <c r="DX31" s="555"/>
      <c r="DY31" s="555"/>
      <c r="DZ31" s="555"/>
      <c r="EA31" s="555"/>
      <c r="EB31" s="555"/>
      <c r="EC31" s="555"/>
      <c r="ED31" s="555"/>
      <c r="EE31" s="555"/>
      <c r="EF31" s="555"/>
      <c r="EG31" s="555"/>
      <c r="EH31" s="555"/>
      <c r="EI31" s="555"/>
      <c r="EJ31" s="555"/>
      <c r="EK31" s="555"/>
      <c r="EL31" s="555"/>
      <c r="EM31" s="555"/>
      <c r="EN31" s="555" t="s">
        <v>309</v>
      </c>
      <c r="EO31" s="555"/>
      <c r="EP31" s="555"/>
      <c r="EQ31" s="555"/>
      <c r="ER31" s="555"/>
      <c r="ES31" s="555"/>
      <c r="ET31" s="555"/>
      <c r="EU31" s="555"/>
      <c r="EV31" s="555"/>
      <c r="EW31" s="555"/>
      <c r="EX31" s="555"/>
      <c r="EY31" s="555"/>
      <c r="EZ31" s="555"/>
      <c r="FA31" s="555"/>
      <c r="FB31" s="555"/>
      <c r="FC31" s="555"/>
      <c r="FD31" s="555"/>
      <c r="FE31" s="555"/>
      <c r="FF31" s="555"/>
      <c r="FG31" s="555"/>
      <c r="FH31" s="555"/>
      <c r="FI31" s="555"/>
      <c r="FJ31" s="555"/>
      <c r="FK31" s="579"/>
    </row>
    <row r="32" spans="1:167" s="23" customFormat="1" ht="11.1" customHeight="1" thickBot="1">
      <c r="A32" s="572">
        <v>1</v>
      </c>
      <c r="B32" s="555"/>
      <c r="C32" s="555"/>
      <c r="D32" s="555"/>
      <c r="E32" s="555"/>
      <c r="F32" s="555"/>
      <c r="G32" s="555"/>
      <c r="H32" s="555"/>
      <c r="I32" s="555"/>
      <c r="J32" s="555"/>
      <c r="K32" s="555"/>
      <c r="L32" s="555"/>
      <c r="M32" s="555"/>
      <c r="N32" s="555"/>
      <c r="O32" s="555"/>
      <c r="P32" s="555"/>
      <c r="Q32" s="555"/>
      <c r="R32" s="555"/>
      <c r="S32" s="555"/>
      <c r="T32" s="555"/>
      <c r="U32" s="555"/>
      <c r="V32" s="555"/>
      <c r="W32" s="555"/>
      <c r="X32" s="555"/>
      <c r="Y32" s="555"/>
      <c r="Z32" s="555"/>
      <c r="AA32" s="555"/>
      <c r="AB32" s="555"/>
      <c r="AC32" s="555"/>
      <c r="AD32" s="555"/>
      <c r="AE32" s="549">
        <v>2</v>
      </c>
      <c r="AF32" s="549"/>
      <c r="AG32" s="549"/>
      <c r="AH32" s="549"/>
      <c r="AI32" s="549"/>
      <c r="AJ32" s="549"/>
      <c r="AK32" s="549"/>
      <c r="AL32" s="549"/>
      <c r="AM32" s="549"/>
      <c r="AN32" s="549"/>
      <c r="AO32" s="549">
        <v>3</v>
      </c>
      <c r="AP32" s="549"/>
      <c r="AQ32" s="549"/>
      <c r="AR32" s="549"/>
      <c r="AS32" s="549"/>
      <c r="AT32" s="549"/>
      <c r="AU32" s="549"/>
      <c r="AV32" s="549"/>
      <c r="AW32" s="549"/>
      <c r="AX32" s="549"/>
      <c r="AY32" s="549">
        <v>4</v>
      </c>
      <c r="AZ32" s="549"/>
      <c r="BA32" s="549"/>
      <c r="BB32" s="549"/>
      <c r="BC32" s="549"/>
      <c r="BD32" s="549"/>
      <c r="BE32" s="549"/>
      <c r="BF32" s="549"/>
      <c r="BG32" s="549"/>
      <c r="BH32" s="549"/>
      <c r="BI32" s="549">
        <v>5</v>
      </c>
      <c r="BJ32" s="549"/>
      <c r="BK32" s="549"/>
      <c r="BL32" s="549"/>
      <c r="BM32" s="549"/>
      <c r="BN32" s="549"/>
      <c r="BO32" s="549"/>
      <c r="BP32" s="549"/>
      <c r="BQ32" s="549"/>
      <c r="BR32" s="549"/>
      <c r="BS32" s="549">
        <v>6</v>
      </c>
      <c r="BT32" s="549"/>
      <c r="BU32" s="549"/>
      <c r="BV32" s="549"/>
      <c r="BW32" s="549"/>
      <c r="BX32" s="549"/>
      <c r="BY32" s="549"/>
      <c r="BZ32" s="549"/>
      <c r="CA32" s="549"/>
      <c r="CB32" s="549"/>
      <c r="CC32" s="549"/>
      <c r="CD32" s="549"/>
      <c r="CE32" s="549"/>
      <c r="CF32" s="549"/>
      <c r="CG32" s="549"/>
      <c r="CH32" s="549"/>
      <c r="CI32" s="549"/>
      <c r="CJ32" s="549"/>
      <c r="CK32" s="549"/>
      <c r="CL32" s="549"/>
      <c r="CM32" s="549"/>
      <c r="CN32" s="549">
        <v>7</v>
      </c>
      <c r="CO32" s="549"/>
      <c r="CP32" s="549"/>
      <c r="CQ32" s="549"/>
      <c r="CR32" s="549"/>
      <c r="CS32" s="549"/>
      <c r="CT32" s="549"/>
      <c r="CU32" s="549"/>
      <c r="CV32" s="549"/>
      <c r="CW32" s="549"/>
      <c r="CX32" s="549"/>
      <c r="CY32" s="549"/>
      <c r="CZ32" s="549"/>
      <c r="DA32" s="549"/>
      <c r="DB32" s="549">
        <v>8</v>
      </c>
      <c r="DC32" s="549"/>
      <c r="DD32" s="549"/>
      <c r="DE32" s="549"/>
      <c r="DF32" s="549"/>
      <c r="DG32" s="549"/>
      <c r="DH32" s="549"/>
      <c r="DI32" s="549"/>
      <c r="DJ32" s="549"/>
      <c r="DK32" s="549"/>
      <c r="DL32" s="549"/>
      <c r="DM32" s="549"/>
      <c r="DN32" s="549"/>
      <c r="DO32" s="549"/>
      <c r="DP32" s="549">
        <v>9</v>
      </c>
      <c r="DQ32" s="549"/>
      <c r="DR32" s="549"/>
      <c r="DS32" s="549"/>
      <c r="DT32" s="549"/>
      <c r="DU32" s="549"/>
      <c r="DV32" s="549"/>
      <c r="DW32" s="549"/>
      <c r="DX32" s="549"/>
      <c r="DY32" s="549"/>
      <c r="DZ32" s="549"/>
      <c r="EA32" s="549"/>
      <c r="EB32" s="549"/>
      <c r="EC32" s="549"/>
      <c r="ED32" s="549"/>
      <c r="EE32" s="549"/>
      <c r="EF32" s="549"/>
      <c r="EG32" s="549"/>
      <c r="EH32" s="549"/>
      <c r="EI32" s="549"/>
      <c r="EJ32" s="549"/>
      <c r="EK32" s="549"/>
      <c r="EL32" s="549"/>
      <c r="EM32" s="549"/>
      <c r="EN32" s="549">
        <v>10</v>
      </c>
      <c r="EO32" s="549"/>
      <c r="EP32" s="549"/>
      <c r="EQ32" s="549"/>
      <c r="ER32" s="549"/>
      <c r="ES32" s="549"/>
      <c r="ET32" s="549"/>
      <c r="EU32" s="549"/>
      <c r="EV32" s="549"/>
      <c r="EW32" s="549"/>
      <c r="EX32" s="549"/>
      <c r="EY32" s="549"/>
      <c r="EZ32" s="549"/>
      <c r="FA32" s="549"/>
      <c r="FB32" s="549"/>
      <c r="FC32" s="549"/>
      <c r="FD32" s="549"/>
      <c r="FE32" s="549"/>
      <c r="FF32" s="549"/>
      <c r="FG32" s="549"/>
      <c r="FH32" s="549"/>
      <c r="FI32" s="549"/>
      <c r="FJ32" s="549"/>
      <c r="FK32" s="617"/>
    </row>
    <row r="33" spans="1:167" s="23" customFormat="1" ht="23.25" customHeight="1">
      <c r="A33" s="516" t="s">
        <v>281</v>
      </c>
      <c r="B33" s="517"/>
      <c r="C33" s="517"/>
      <c r="D33" s="517"/>
      <c r="E33" s="517"/>
      <c r="F33" s="517"/>
      <c r="G33" s="517"/>
      <c r="H33" s="517"/>
      <c r="I33" s="517"/>
      <c r="J33" s="517"/>
      <c r="K33" s="517"/>
      <c r="L33" s="517"/>
      <c r="M33" s="517"/>
      <c r="N33" s="517"/>
      <c r="O33" s="517"/>
      <c r="P33" s="517"/>
      <c r="Q33" s="517"/>
      <c r="R33" s="517"/>
      <c r="S33" s="517"/>
      <c r="T33" s="517"/>
      <c r="U33" s="517"/>
      <c r="V33" s="517"/>
      <c r="W33" s="517"/>
      <c r="X33" s="517"/>
      <c r="Y33" s="517"/>
      <c r="Z33" s="517"/>
      <c r="AA33" s="517"/>
      <c r="AB33" s="517"/>
      <c r="AC33" s="517"/>
      <c r="AD33" s="518"/>
      <c r="AE33" s="529" t="s">
        <v>275</v>
      </c>
      <c r="AF33" s="530"/>
      <c r="AG33" s="530"/>
      <c r="AH33" s="530"/>
      <c r="AI33" s="530"/>
      <c r="AJ33" s="530"/>
      <c r="AK33" s="530"/>
      <c r="AL33" s="530"/>
      <c r="AM33" s="530"/>
      <c r="AN33" s="530"/>
      <c r="AO33" s="532" t="s">
        <v>631</v>
      </c>
      <c r="AP33" s="532"/>
      <c r="AQ33" s="532"/>
      <c r="AR33" s="532"/>
      <c r="AS33" s="532"/>
      <c r="AT33" s="532"/>
      <c r="AU33" s="532"/>
      <c r="AV33" s="532"/>
      <c r="AW33" s="532"/>
      <c r="AX33" s="532"/>
      <c r="AY33" s="637"/>
      <c r="AZ33" s="637"/>
      <c r="BA33" s="637"/>
      <c r="BB33" s="637"/>
      <c r="BC33" s="637"/>
      <c r="BD33" s="637"/>
      <c r="BE33" s="637"/>
      <c r="BF33" s="637"/>
      <c r="BG33" s="637"/>
      <c r="BH33" s="637"/>
      <c r="BI33" s="637"/>
      <c r="BJ33" s="637"/>
      <c r="BK33" s="637"/>
      <c r="BL33" s="637"/>
      <c r="BM33" s="637"/>
      <c r="BN33" s="637"/>
      <c r="BO33" s="637"/>
      <c r="BP33" s="637"/>
      <c r="BQ33" s="637"/>
      <c r="BR33" s="637"/>
      <c r="BS33" s="636"/>
      <c r="BT33" s="636"/>
      <c r="BU33" s="636"/>
      <c r="BV33" s="636"/>
      <c r="BW33" s="636"/>
      <c r="BX33" s="636"/>
      <c r="BY33" s="636"/>
      <c r="BZ33" s="636"/>
      <c r="CA33" s="636"/>
      <c r="CB33" s="636"/>
      <c r="CC33" s="636"/>
      <c r="CD33" s="636"/>
      <c r="CE33" s="636"/>
      <c r="CF33" s="636"/>
      <c r="CG33" s="636"/>
      <c r="CH33" s="636"/>
      <c r="CI33" s="636"/>
      <c r="CJ33" s="636"/>
      <c r="CK33" s="636"/>
      <c r="CL33" s="636"/>
      <c r="CM33" s="636"/>
      <c r="CN33" s="637"/>
      <c r="CO33" s="637"/>
      <c r="CP33" s="637"/>
      <c r="CQ33" s="637"/>
      <c r="CR33" s="637"/>
      <c r="CS33" s="637"/>
      <c r="CT33" s="637"/>
      <c r="CU33" s="637"/>
      <c r="CV33" s="637"/>
      <c r="CW33" s="637"/>
      <c r="CX33" s="637"/>
      <c r="CY33" s="637"/>
      <c r="CZ33" s="637"/>
      <c r="DA33" s="637"/>
      <c r="DB33" s="507"/>
      <c r="DC33" s="507"/>
      <c r="DD33" s="507"/>
      <c r="DE33" s="507"/>
      <c r="DF33" s="507"/>
      <c r="DG33" s="507"/>
      <c r="DH33" s="507"/>
      <c r="DI33" s="507"/>
      <c r="DJ33" s="507"/>
      <c r="DK33" s="507"/>
      <c r="DL33" s="507"/>
      <c r="DM33" s="507"/>
      <c r="DN33" s="507"/>
      <c r="DO33" s="507"/>
      <c r="DP33" s="509">
        <v>4691270</v>
      </c>
      <c r="DQ33" s="509"/>
      <c r="DR33" s="509"/>
      <c r="DS33" s="509"/>
      <c r="DT33" s="509"/>
      <c r="DU33" s="509"/>
      <c r="DV33" s="509"/>
      <c r="DW33" s="509"/>
      <c r="DX33" s="509"/>
      <c r="DY33" s="509"/>
      <c r="DZ33" s="509"/>
      <c r="EA33" s="509"/>
      <c r="EB33" s="509"/>
      <c r="EC33" s="509"/>
      <c r="ED33" s="509"/>
      <c r="EE33" s="509"/>
      <c r="EF33" s="509"/>
      <c r="EG33" s="509"/>
      <c r="EH33" s="509"/>
      <c r="EI33" s="509"/>
      <c r="EJ33" s="509"/>
      <c r="EK33" s="509"/>
      <c r="EL33" s="509"/>
      <c r="EM33" s="509"/>
      <c r="EN33" s="509"/>
      <c r="EO33" s="509"/>
      <c r="EP33" s="509"/>
      <c r="EQ33" s="509"/>
      <c r="ER33" s="509"/>
      <c r="ES33" s="509"/>
      <c r="ET33" s="509"/>
      <c r="EU33" s="509"/>
      <c r="EV33" s="509"/>
      <c r="EW33" s="509"/>
      <c r="EX33" s="509"/>
      <c r="EY33" s="509"/>
      <c r="EZ33" s="509"/>
      <c r="FA33" s="509"/>
      <c r="FB33" s="509"/>
      <c r="FC33" s="509"/>
      <c r="FD33" s="509"/>
      <c r="FE33" s="509"/>
      <c r="FF33" s="509"/>
      <c r="FG33" s="509"/>
      <c r="FH33" s="509"/>
      <c r="FI33" s="509"/>
      <c r="FJ33" s="509"/>
      <c r="FK33" s="629"/>
    </row>
    <row r="34" spans="1:167" s="23" customFormat="1" ht="32.25" customHeight="1">
      <c r="A34" s="516" t="s">
        <v>281</v>
      </c>
      <c r="B34" s="517"/>
      <c r="C34" s="517"/>
      <c r="D34" s="517"/>
      <c r="E34" s="517"/>
      <c r="F34" s="517"/>
      <c r="G34" s="517"/>
      <c r="H34" s="517"/>
      <c r="I34" s="517"/>
      <c r="J34" s="517"/>
      <c r="K34" s="517"/>
      <c r="L34" s="517"/>
      <c r="M34" s="517"/>
      <c r="N34" s="517"/>
      <c r="O34" s="517"/>
      <c r="P34" s="517"/>
      <c r="Q34" s="517"/>
      <c r="R34" s="517"/>
      <c r="S34" s="517"/>
      <c r="T34" s="517"/>
      <c r="U34" s="517"/>
      <c r="V34" s="517"/>
      <c r="W34" s="517"/>
      <c r="X34" s="517"/>
      <c r="Y34" s="517"/>
      <c r="Z34" s="517"/>
      <c r="AA34" s="517"/>
      <c r="AB34" s="517"/>
      <c r="AC34" s="517"/>
      <c r="AD34" s="518"/>
      <c r="AE34" s="529" t="s">
        <v>275</v>
      </c>
      <c r="AF34" s="530"/>
      <c r="AG34" s="530"/>
      <c r="AH34" s="530"/>
      <c r="AI34" s="530"/>
      <c r="AJ34" s="530"/>
      <c r="AK34" s="530"/>
      <c r="AL34" s="530"/>
      <c r="AM34" s="530"/>
      <c r="AN34" s="530"/>
      <c r="AO34" s="532" t="s">
        <v>176</v>
      </c>
      <c r="AP34" s="532"/>
      <c r="AQ34" s="532"/>
      <c r="AR34" s="532"/>
      <c r="AS34" s="532"/>
      <c r="AT34" s="532"/>
      <c r="AU34" s="532"/>
      <c r="AV34" s="532"/>
      <c r="AW34" s="532"/>
      <c r="AX34" s="532"/>
      <c r="AY34" s="506"/>
      <c r="AZ34" s="506"/>
      <c r="BA34" s="506"/>
      <c r="BB34" s="506"/>
      <c r="BC34" s="506"/>
      <c r="BD34" s="506"/>
      <c r="BE34" s="506"/>
      <c r="BF34" s="506"/>
      <c r="BG34" s="506"/>
      <c r="BH34" s="506"/>
      <c r="BI34" s="506"/>
      <c r="BJ34" s="506"/>
      <c r="BK34" s="506"/>
      <c r="BL34" s="506"/>
      <c r="BM34" s="506"/>
      <c r="BN34" s="506"/>
      <c r="BO34" s="506"/>
      <c r="BP34" s="506"/>
      <c r="BQ34" s="506"/>
      <c r="BR34" s="506"/>
      <c r="BS34" s="507"/>
      <c r="BT34" s="507"/>
      <c r="BU34" s="507"/>
      <c r="BV34" s="507"/>
      <c r="BW34" s="507"/>
      <c r="BX34" s="507"/>
      <c r="BY34" s="507"/>
      <c r="BZ34" s="507"/>
      <c r="CA34" s="507"/>
      <c r="CB34" s="507"/>
      <c r="CC34" s="507"/>
      <c r="CD34" s="507"/>
      <c r="CE34" s="507"/>
      <c r="CF34" s="507"/>
      <c r="CG34" s="507"/>
      <c r="CH34" s="507"/>
      <c r="CI34" s="507"/>
      <c r="CJ34" s="507"/>
      <c r="CK34" s="507"/>
      <c r="CL34" s="507"/>
      <c r="CM34" s="507"/>
      <c r="CN34" s="506"/>
      <c r="CO34" s="506"/>
      <c r="CP34" s="506"/>
      <c r="CQ34" s="506"/>
      <c r="CR34" s="506"/>
      <c r="CS34" s="506"/>
      <c r="CT34" s="506"/>
      <c r="CU34" s="506"/>
      <c r="CV34" s="506"/>
      <c r="CW34" s="506"/>
      <c r="CX34" s="506"/>
      <c r="CY34" s="506"/>
      <c r="CZ34" s="506"/>
      <c r="DA34" s="506"/>
      <c r="DB34" s="507"/>
      <c r="DC34" s="507"/>
      <c r="DD34" s="507"/>
      <c r="DE34" s="507"/>
      <c r="DF34" s="507"/>
      <c r="DG34" s="507"/>
      <c r="DH34" s="507"/>
      <c r="DI34" s="507"/>
      <c r="DJ34" s="507"/>
      <c r="DK34" s="507"/>
      <c r="DL34" s="507"/>
      <c r="DM34" s="507"/>
      <c r="DN34" s="507"/>
      <c r="DO34" s="507"/>
      <c r="DP34" s="509"/>
      <c r="DQ34" s="509"/>
      <c r="DR34" s="509"/>
      <c r="DS34" s="509"/>
      <c r="DT34" s="509"/>
      <c r="DU34" s="509"/>
      <c r="DV34" s="509"/>
      <c r="DW34" s="509"/>
      <c r="DX34" s="509"/>
      <c r="DY34" s="509"/>
      <c r="DZ34" s="509"/>
      <c r="EA34" s="509"/>
      <c r="EB34" s="509"/>
      <c r="EC34" s="509"/>
      <c r="ED34" s="509"/>
      <c r="EE34" s="509"/>
      <c r="EF34" s="509"/>
      <c r="EG34" s="509"/>
      <c r="EH34" s="509"/>
      <c r="EI34" s="509"/>
      <c r="EJ34" s="509"/>
      <c r="EK34" s="509"/>
      <c r="EL34" s="509"/>
      <c r="EM34" s="509"/>
      <c r="EN34" s="509">
        <v>3603126</v>
      </c>
      <c r="EO34" s="509"/>
      <c r="EP34" s="509"/>
      <c r="EQ34" s="509"/>
      <c r="ER34" s="509"/>
      <c r="ES34" s="509"/>
      <c r="ET34" s="509"/>
      <c r="EU34" s="509"/>
      <c r="EV34" s="509"/>
      <c r="EW34" s="509"/>
      <c r="EX34" s="509"/>
      <c r="EY34" s="509"/>
      <c r="EZ34" s="509"/>
      <c r="FA34" s="509"/>
      <c r="FB34" s="509"/>
      <c r="FC34" s="509"/>
      <c r="FD34" s="509"/>
      <c r="FE34" s="509"/>
      <c r="FF34" s="509"/>
      <c r="FG34" s="509"/>
      <c r="FH34" s="509"/>
      <c r="FI34" s="509"/>
      <c r="FJ34" s="509"/>
      <c r="FK34" s="629"/>
    </row>
    <row r="35" spans="1:167" s="23" customFormat="1" ht="23.25" customHeight="1">
      <c r="A35" s="516" t="s">
        <v>281</v>
      </c>
      <c r="B35" s="517"/>
      <c r="C35" s="517"/>
      <c r="D35" s="517"/>
      <c r="E35" s="517"/>
      <c r="F35" s="517"/>
      <c r="G35" s="517"/>
      <c r="H35" s="517"/>
      <c r="I35" s="517"/>
      <c r="J35" s="517"/>
      <c r="K35" s="517"/>
      <c r="L35" s="517"/>
      <c r="M35" s="517"/>
      <c r="N35" s="517"/>
      <c r="O35" s="517"/>
      <c r="P35" s="517"/>
      <c r="Q35" s="517"/>
      <c r="R35" s="517"/>
      <c r="S35" s="517"/>
      <c r="T35" s="517"/>
      <c r="U35" s="517"/>
      <c r="V35" s="517"/>
      <c r="W35" s="517"/>
      <c r="X35" s="517"/>
      <c r="Y35" s="517"/>
      <c r="Z35" s="517"/>
      <c r="AA35" s="517"/>
      <c r="AB35" s="517"/>
      <c r="AC35" s="517"/>
      <c r="AD35" s="518"/>
      <c r="AE35" s="529" t="s">
        <v>275</v>
      </c>
      <c r="AF35" s="530"/>
      <c r="AG35" s="530"/>
      <c r="AH35" s="530"/>
      <c r="AI35" s="530"/>
      <c r="AJ35" s="530"/>
      <c r="AK35" s="530"/>
      <c r="AL35" s="530"/>
      <c r="AM35" s="530"/>
      <c r="AN35" s="530"/>
      <c r="AO35" s="532" t="s">
        <v>179</v>
      </c>
      <c r="AP35" s="532"/>
      <c r="AQ35" s="532"/>
      <c r="AR35" s="532"/>
      <c r="AS35" s="532"/>
      <c r="AT35" s="532"/>
      <c r="AU35" s="532"/>
      <c r="AV35" s="532"/>
      <c r="AW35" s="532"/>
      <c r="AX35" s="532"/>
      <c r="AY35" s="506"/>
      <c r="AZ35" s="506"/>
      <c r="BA35" s="506"/>
      <c r="BB35" s="506"/>
      <c r="BC35" s="506"/>
      <c r="BD35" s="506"/>
      <c r="BE35" s="506"/>
      <c r="BF35" s="506"/>
      <c r="BG35" s="506"/>
      <c r="BH35" s="506"/>
      <c r="BI35" s="506"/>
      <c r="BJ35" s="506"/>
      <c r="BK35" s="506"/>
      <c r="BL35" s="506"/>
      <c r="BM35" s="506"/>
      <c r="BN35" s="506"/>
      <c r="BO35" s="506"/>
      <c r="BP35" s="506"/>
      <c r="BQ35" s="506"/>
      <c r="BR35" s="506"/>
      <c r="BS35" s="507"/>
      <c r="BT35" s="507"/>
      <c r="BU35" s="507"/>
      <c r="BV35" s="507"/>
      <c r="BW35" s="507"/>
      <c r="BX35" s="507"/>
      <c r="BY35" s="507"/>
      <c r="BZ35" s="507"/>
      <c r="CA35" s="507"/>
      <c r="CB35" s="507"/>
      <c r="CC35" s="507"/>
      <c r="CD35" s="507"/>
      <c r="CE35" s="507"/>
      <c r="CF35" s="507"/>
      <c r="CG35" s="507"/>
      <c r="CH35" s="507"/>
      <c r="CI35" s="507"/>
      <c r="CJ35" s="507"/>
      <c r="CK35" s="507"/>
      <c r="CL35" s="507"/>
      <c r="CM35" s="507"/>
      <c r="CN35" s="506"/>
      <c r="CO35" s="506"/>
      <c r="CP35" s="506"/>
      <c r="CQ35" s="506"/>
      <c r="CR35" s="506"/>
      <c r="CS35" s="506"/>
      <c r="CT35" s="506"/>
      <c r="CU35" s="506"/>
      <c r="CV35" s="506"/>
      <c r="CW35" s="506"/>
      <c r="CX35" s="506"/>
      <c r="CY35" s="506"/>
      <c r="CZ35" s="506"/>
      <c r="DA35" s="506"/>
      <c r="DB35" s="507"/>
      <c r="DC35" s="507"/>
      <c r="DD35" s="507"/>
      <c r="DE35" s="507"/>
      <c r="DF35" s="507"/>
      <c r="DG35" s="507"/>
      <c r="DH35" s="507"/>
      <c r="DI35" s="507"/>
      <c r="DJ35" s="507"/>
      <c r="DK35" s="507"/>
      <c r="DL35" s="507"/>
      <c r="DM35" s="507"/>
      <c r="DN35" s="507"/>
      <c r="DO35" s="507"/>
      <c r="DP35" s="509"/>
      <c r="DQ35" s="509"/>
      <c r="DR35" s="509"/>
      <c r="DS35" s="509"/>
      <c r="DT35" s="509"/>
      <c r="DU35" s="509"/>
      <c r="DV35" s="509"/>
      <c r="DW35" s="509"/>
      <c r="DX35" s="509"/>
      <c r="DY35" s="509"/>
      <c r="DZ35" s="509"/>
      <c r="EA35" s="509"/>
      <c r="EB35" s="509"/>
      <c r="EC35" s="509"/>
      <c r="ED35" s="509"/>
      <c r="EE35" s="509"/>
      <c r="EF35" s="509"/>
      <c r="EG35" s="509"/>
      <c r="EH35" s="509"/>
      <c r="EI35" s="509"/>
      <c r="EJ35" s="509"/>
      <c r="EK35" s="509"/>
      <c r="EL35" s="509"/>
      <c r="EM35" s="509"/>
      <c r="EN35" s="509">
        <v>1088144</v>
      </c>
      <c r="EO35" s="509"/>
      <c r="EP35" s="509"/>
      <c r="EQ35" s="509"/>
      <c r="ER35" s="509"/>
      <c r="ES35" s="509"/>
      <c r="ET35" s="509"/>
      <c r="EU35" s="509"/>
      <c r="EV35" s="509"/>
      <c r="EW35" s="509"/>
      <c r="EX35" s="509"/>
      <c r="EY35" s="509"/>
      <c r="EZ35" s="509"/>
      <c r="FA35" s="509"/>
      <c r="FB35" s="509"/>
      <c r="FC35" s="509"/>
      <c r="FD35" s="509"/>
      <c r="FE35" s="509"/>
      <c r="FF35" s="509"/>
      <c r="FG35" s="509"/>
      <c r="FH35" s="509"/>
      <c r="FI35" s="509"/>
      <c r="FJ35" s="509"/>
      <c r="FK35" s="629"/>
    </row>
    <row r="36" spans="1:167" s="23" customFormat="1" ht="12" hidden="1" customHeight="1">
      <c r="A36" s="516"/>
      <c r="B36" s="517"/>
      <c r="C36" s="517"/>
      <c r="D36" s="517"/>
      <c r="E36" s="517"/>
      <c r="F36" s="517"/>
      <c r="G36" s="517"/>
      <c r="H36" s="517"/>
      <c r="I36" s="517"/>
      <c r="J36" s="517"/>
      <c r="K36" s="517"/>
      <c r="L36" s="517"/>
      <c r="M36" s="517"/>
      <c r="N36" s="517"/>
      <c r="O36" s="517"/>
      <c r="P36" s="517"/>
      <c r="Q36" s="517"/>
      <c r="R36" s="517"/>
      <c r="S36" s="517"/>
      <c r="T36" s="517"/>
      <c r="U36" s="517"/>
      <c r="V36" s="517"/>
      <c r="W36" s="517"/>
      <c r="X36" s="517"/>
      <c r="Y36" s="517"/>
      <c r="Z36" s="517"/>
      <c r="AA36" s="517"/>
      <c r="AB36" s="517"/>
      <c r="AC36" s="517"/>
      <c r="AD36" s="518"/>
      <c r="AE36" s="529"/>
      <c r="AF36" s="530"/>
      <c r="AG36" s="530"/>
      <c r="AH36" s="530"/>
      <c r="AI36" s="530"/>
      <c r="AJ36" s="530"/>
      <c r="AK36" s="530"/>
      <c r="AL36" s="530"/>
      <c r="AM36" s="530"/>
      <c r="AN36" s="530"/>
      <c r="AO36" s="539"/>
      <c r="AP36" s="539"/>
      <c r="AQ36" s="539"/>
      <c r="AR36" s="539"/>
      <c r="AS36" s="539"/>
      <c r="AT36" s="539"/>
      <c r="AU36" s="539"/>
      <c r="AV36" s="539"/>
      <c r="AW36" s="539"/>
      <c r="AX36" s="539"/>
      <c r="AY36" s="530"/>
      <c r="AZ36" s="530"/>
      <c r="BA36" s="530"/>
      <c r="BB36" s="530"/>
      <c r="BC36" s="530"/>
      <c r="BD36" s="530"/>
      <c r="BE36" s="530"/>
      <c r="BF36" s="530"/>
      <c r="BG36" s="530"/>
      <c r="BH36" s="530"/>
      <c r="BI36" s="530"/>
      <c r="BJ36" s="530"/>
      <c r="BK36" s="530"/>
      <c r="BL36" s="530"/>
      <c r="BM36" s="530"/>
      <c r="BN36" s="530"/>
      <c r="BO36" s="530"/>
      <c r="BP36" s="530"/>
      <c r="BQ36" s="530"/>
      <c r="BR36" s="530"/>
      <c r="BS36" s="543"/>
      <c r="BT36" s="543"/>
      <c r="BU36" s="543"/>
      <c r="BV36" s="543"/>
      <c r="BW36" s="543"/>
      <c r="BX36" s="543"/>
      <c r="BY36" s="543"/>
      <c r="BZ36" s="543"/>
      <c r="CA36" s="543"/>
      <c r="CB36" s="543"/>
      <c r="CC36" s="543"/>
      <c r="CD36" s="543"/>
      <c r="CE36" s="543"/>
      <c r="CF36" s="543"/>
      <c r="CG36" s="543"/>
      <c r="CH36" s="543"/>
      <c r="CI36" s="543"/>
      <c r="CJ36" s="543"/>
      <c r="CK36" s="543"/>
      <c r="CL36" s="543"/>
      <c r="CM36" s="543"/>
      <c r="CN36" s="530"/>
      <c r="CO36" s="530"/>
      <c r="CP36" s="530"/>
      <c r="CQ36" s="530"/>
      <c r="CR36" s="530"/>
      <c r="CS36" s="530"/>
      <c r="CT36" s="530"/>
      <c r="CU36" s="530"/>
      <c r="CV36" s="530"/>
      <c r="CW36" s="530"/>
      <c r="CX36" s="530"/>
      <c r="CY36" s="530"/>
      <c r="CZ36" s="530"/>
      <c r="DA36" s="530"/>
      <c r="DB36" s="543"/>
      <c r="DC36" s="543"/>
      <c r="DD36" s="543"/>
      <c r="DE36" s="543"/>
      <c r="DF36" s="543"/>
      <c r="DG36" s="543"/>
      <c r="DH36" s="543"/>
      <c r="DI36" s="543"/>
      <c r="DJ36" s="543"/>
      <c r="DK36" s="543"/>
      <c r="DL36" s="543"/>
      <c r="DM36" s="543"/>
      <c r="DN36" s="543"/>
      <c r="DO36" s="543"/>
      <c r="DP36" s="543"/>
      <c r="DQ36" s="543"/>
      <c r="DR36" s="543"/>
      <c r="DS36" s="543"/>
      <c r="DT36" s="543"/>
      <c r="DU36" s="543"/>
      <c r="DV36" s="543"/>
      <c r="DW36" s="543"/>
      <c r="DX36" s="543"/>
      <c r="DY36" s="543"/>
      <c r="DZ36" s="543"/>
      <c r="EA36" s="543"/>
      <c r="EB36" s="543"/>
      <c r="EC36" s="543"/>
      <c r="ED36" s="543"/>
      <c r="EE36" s="543"/>
      <c r="EF36" s="543"/>
      <c r="EG36" s="543"/>
      <c r="EH36" s="543"/>
      <c r="EI36" s="543"/>
      <c r="EJ36" s="543"/>
      <c r="EK36" s="543"/>
      <c r="EL36" s="543"/>
      <c r="EM36" s="543"/>
      <c r="EN36" s="543"/>
      <c r="EO36" s="543"/>
      <c r="EP36" s="543"/>
      <c r="EQ36" s="543"/>
      <c r="ER36" s="543"/>
      <c r="ES36" s="543"/>
      <c r="ET36" s="543"/>
      <c r="EU36" s="543"/>
      <c r="EV36" s="543"/>
      <c r="EW36" s="543"/>
      <c r="EX36" s="543"/>
      <c r="EY36" s="543"/>
      <c r="EZ36" s="543"/>
      <c r="FA36" s="543"/>
      <c r="FB36" s="543"/>
      <c r="FC36" s="543"/>
      <c r="FD36" s="543"/>
      <c r="FE36" s="543"/>
      <c r="FF36" s="543"/>
      <c r="FG36" s="543"/>
      <c r="FH36" s="543"/>
      <c r="FI36" s="543"/>
      <c r="FJ36" s="543"/>
      <c r="FK36" s="639"/>
    </row>
    <row r="37" spans="1:167" s="23" customFormat="1" ht="13.5" thickBot="1">
      <c r="A37" s="519"/>
      <c r="B37" s="519"/>
      <c r="C37" s="519"/>
      <c r="D37" s="519"/>
      <c r="E37" s="519"/>
      <c r="F37" s="519"/>
      <c r="G37" s="519"/>
      <c r="H37" s="519"/>
      <c r="I37" s="519"/>
      <c r="J37" s="519"/>
      <c r="K37" s="519"/>
      <c r="L37" s="519"/>
      <c r="M37" s="519"/>
      <c r="N37" s="519"/>
      <c r="O37" s="519"/>
      <c r="P37" s="519"/>
      <c r="Q37" s="519"/>
      <c r="R37" s="519"/>
      <c r="S37" s="519"/>
      <c r="T37" s="519"/>
      <c r="U37" s="519"/>
      <c r="V37" s="519"/>
      <c r="W37" s="519"/>
      <c r="X37" s="519"/>
      <c r="Y37" s="519"/>
      <c r="Z37" s="519"/>
      <c r="AA37" s="519"/>
      <c r="AB37" s="519"/>
      <c r="AC37" s="519"/>
      <c r="AD37" s="520"/>
      <c r="AE37" s="642"/>
      <c r="AF37" s="641"/>
      <c r="AG37" s="641"/>
      <c r="AH37" s="641"/>
      <c r="AI37" s="641"/>
      <c r="AJ37" s="641"/>
      <c r="AK37" s="641"/>
      <c r="AL37" s="641"/>
      <c r="AM37" s="641"/>
      <c r="AN37" s="641"/>
      <c r="AO37" s="643"/>
      <c r="AP37" s="643"/>
      <c r="AQ37" s="643"/>
      <c r="AR37" s="643"/>
      <c r="AS37" s="643"/>
      <c r="AT37" s="643"/>
      <c r="AU37" s="643"/>
      <c r="AV37" s="643"/>
      <c r="AW37" s="643"/>
      <c r="AX37" s="643"/>
      <c r="AY37" s="641"/>
      <c r="AZ37" s="641"/>
      <c r="BA37" s="641"/>
      <c r="BB37" s="641"/>
      <c r="BC37" s="641"/>
      <c r="BD37" s="641"/>
      <c r="BE37" s="641"/>
      <c r="BF37" s="641"/>
      <c r="BG37" s="641"/>
      <c r="BH37" s="641"/>
      <c r="BI37" s="641"/>
      <c r="BJ37" s="641"/>
      <c r="BK37" s="641"/>
      <c r="BL37" s="641"/>
      <c r="BM37" s="641"/>
      <c r="BN37" s="641"/>
      <c r="BO37" s="641"/>
      <c r="BP37" s="641"/>
      <c r="BQ37" s="641"/>
      <c r="BR37" s="641"/>
      <c r="BS37" s="507"/>
      <c r="BT37" s="507"/>
      <c r="BU37" s="507"/>
      <c r="BV37" s="507"/>
      <c r="BW37" s="507"/>
      <c r="BX37" s="507"/>
      <c r="BY37" s="507"/>
      <c r="BZ37" s="507"/>
      <c r="CA37" s="507"/>
      <c r="CB37" s="507"/>
      <c r="CC37" s="507"/>
      <c r="CD37" s="507"/>
      <c r="CE37" s="507"/>
      <c r="CF37" s="507"/>
      <c r="CG37" s="507"/>
      <c r="CH37" s="507"/>
      <c r="CI37" s="507"/>
      <c r="CJ37" s="507"/>
      <c r="CK37" s="507"/>
      <c r="CL37" s="507"/>
      <c r="CM37" s="507"/>
      <c r="CN37" s="506"/>
      <c r="CO37" s="506"/>
      <c r="CP37" s="506"/>
      <c r="CQ37" s="506"/>
      <c r="CR37" s="506"/>
      <c r="CS37" s="506"/>
      <c r="CT37" s="506"/>
      <c r="CU37" s="506"/>
      <c r="CV37" s="506"/>
      <c r="CW37" s="506"/>
      <c r="CX37" s="506"/>
      <c r="CY37" s="506"/>
      <c r="CZ37" s="506"/>
      <c r="DA37" s="506"/>
      <c r="DB37" s="507"/>
      <c r="DC37" s="507"/>
      <c r="DD37" s="507"/>
      <c r="DE37" s="507"/>
      <c r="DF37" s="507"/>
      <c r="DG37" s="507"/>
      <c r="DH37" s="507"/>
      <c r="DI37" s="507"/>
      <c r="DJ37" s="507"/>
      <c r="DK37" s="507"/>
      <c r="DL37" s="507"/>
      <c r="DM37" s="507"/>
      <c r="DN37" s="507"/>
      <c r="DO37" s="507"/>
      <c r="DP37" s="507"/>
      <c r="DQ37" s="507"/>
      <c r="DR37" s="507"/>
      <c r="DS37" s="507"/>
      <c r="DT37" s="507"/>
      <c r="DU37" s="507"/>
      <c r="DV37" s="507"/>
      <c r="DW37" s="507"/>
      <c r="DX37" s="507"/>
      <c r="DY37" s="507"/>
      <c r="DZ37" s="507"/>
      <c r="EA37" s="507"/>
      <c r="EB37" s="507"/>
      <c r="EC37" s="507"/>
      <c r="ED37" s="507"/>
      <c r="EE37" s="507"/>
      <c r="EF37" s="507"/>
      <c r="EG37" s="507"/>
      <c r="EH37" s="507"/>
      <c r="EI37" s="507"/>
      <c r="EJ37" s="507"/>
      <c r="EK37" s="507"/>
      <c r="EL37" s="507"/>
      <c r="EM37" s="507"/>
      <c r="EN37" s="507"/>
      <c r="EO37" s="507"/>
      <c r="EP37" s="507"/>
      <c r="EQ37" s="507"/>
      <c r="ER37" s="507"/>
      <c r="ES37" s="507"/>
      <c r="ET37" s="507"/>
      <c r="EU37" s="507"/>
      <c r="EV37" s="507"/>
      <c r="EW37" s="507"/>
      <c r="EX37" s="507"/>
      <c r="EY37" s="507"/>
      <c r="EZ37" s="507"/>
      <c r="FA37" s="507"/>
      <c r="FB37" s="507"/>
      <c r="FC37" s="507"/>
      <c r="FD37" s="507"/>
      <c r="FE37" s="507"/>
      <c r="FF37" s="507"/>
      <c r="FG37" s="507"/>
      <c r="FH37" s="507"/>
      <c r="FI37" s="507"/>
      <c r="FJ37" s="507"/>
      <c r="FK37" s="638"/>
    </row>
    <row r="38" spans="1:167" s="23" customFormat="1" ht="13.5" thickBot="1">
      <c r="A38" s="519"/>
      <c r="B38" s="519"/>
      <c r="C38" s="519"/>
      <c r="D38" s="519"/>
      <c r="E38" s="519"/>
      <c r="F38" s="519"/>
      <c r="G38" s="519"/>
      <c r="H38" s="519"/>
      <c r="I38" s="519"/>
      <c r="J38" s="519"/>
      <c r="K38" s="519"/>
      <c r="L38" s="519"/>
      <c r="M38" s="519"/>
      <c r="N38" s="519"/>
      <c r="O38" s="519"/>
      <c r="P38" s="519"/>
      <c r="Q38" s="519"/>
      <c r="R38" s="519"/>
      <c r="S38" s="519"/>
      <c r="T38" s="519"/>
      <c r="U38" s="519"/>
      <c r="V38" s="519"/>
      <c r="W38" s="519"/>
      <c r="X38" s="519"/>
      <c r="Y38" s="519"/>
      <c r="Z38" s="519"/>
      <c r="AA38" s="519"/>
      <c r="AB38" s="519"/>
      <c r="AC38" s="519"/>
      <c r="AD38" s="520"/>
      <c r="AE38" s="642"/>
      <c r="AF38" s="641"/>
      <c r="AG38" s="641"/>
      <c r="AH38" s="641"/>
      <c r="AI38" s="641"/>
      <c r="AJ38" s="641"/>
      <c r="AK38" s="641"/>
      <c r="AL38" s="641"/>
      <c r="AM38" s="641"/>
      <c r="AN38" s="641"/>
      <c r="AO38" s="643"/>
      <c r="AP38" s="643"/>
      <c r="AQ38" s="643"/>
      <c r="AR38" s="643"/>
      <c r="AS38" s="643"/>
      <c r="AT38" s="643"/>
      <c r="AU38" s="643"/>
      <c r="AV38" s="643"/>
      <c r="AW38" s="643"/>
      <c r="AX38" s="643"/>
      <c r="AY38" s="641"/>
      <c r="AZ38" s="641"/>
      <c r="BA38" s="641"/>
      <c r="BB38" s="641"/>
      <c r="BC38" s="641"/>
      <c r="BD38" s="641"/>
      <c r="BE38" s="641"/>
      <c r="BF38" s="641"/>
      <c r="BG38" s="641"/>
      <c r="BH38" s="641"/>
      <c r="BI38" s="641"/>
      <c r="BJ38" s="641"/>
      <c r="BK38" s="641"/>
      <c r="BL38" s="641"/>
      <c r="BM38" s="641"/>
      <c r="BN38" s="641"/>
      <c r="BO38" s="641"/>
      <c r="BP38" s="641"/>
      <c r="BQ38" s="641"/>
      <c r="BR38" s="641"/>
      <c r="BS38" s="507"/>
      <c r="BT38" s="507"/>
      <c r="BU38" s="507"/>
      <c r="BV38" s="507"/>
      <c r="BW38" s="507"/>
      <c r="BX38" s="507"/>
      <c r="BY38" s="507"/>
      <c r="BZ38" s="507"/>
      <c r="CA38" s="507"/>
      <c r="CB38" s="507"/>
      <c r="CC38" s="507"/>
      <c r="CD38" s="507"/>
      <c r="CE38" s="507"/>
      <c r="CF38" s="507"/>
      <c r="CG38" s="507"/>
      <c r="CH38" s="507"/>
      <c r="CI38" s="507"/>
      <c r="CJ38" s="507"/>
      <c r="CK38" s="507"/>
      <c r="CL38" s="507"/>
      <c r="CM38" s="507"/>
      <c r="CN38" s="506"/>
      <c r="CO38" s="506"/>
      <c r="CP38" s="506"/>
      <c r="CQ38" s="506"/>
      <c r="CR38" s="506"/>
      <c r="CS38" s="506"/>
      <c r="CT38" s="506"/>
      <c r="CU38" s="506"/>
      <c r="CV38" s="506"/>
      <c r="CW38" s="506"/>
      <c r="CX38" s="506"/>
      <c r="CY38" s="506"/>
      <c r="CZ38" s="506"/>
      <c r="DA38" s="506"/>
      <c r="DB38" s="507"/>
      <c r="DC38" s="507"/>
      <c r="DD38" s="507"/>
      <c r="DE38" s="507"/>
      <c r="DF38" s="507"/>
      <c r="DG38" s="507"/>
      <c r="DH38" s="507"/>
      <c r="DI38" s="507"/>
      <c r="DJ38" s="507"/>
      <c r="DK38" s="507"/>
      <c r="DL38" s="507"/>
      <c r="DM38" s="507"/>
      <c r="DN38" s="507"/>
      <c r="DO38" s="507"/>
      <c r="DP38" s="507"/>
      <c r="DQ38" s="507"/>
      <c r="DR38" s="507"/>
      <c r="DS38" s="507"/>
      <c r="DT38" s="507"/>
      <c r="DU38" s="507"/>
      <c r="DV38" s="507"/>
      <c r="DW38" s="507"/>
      <c r="DX38" s="507"/>
      <c r="DY38" s="507"/>
      <c r="DZ38" s="507"/>
      <c r="EA38" s="507"/>
      <c r="EB38" s="507"/>
      <c r="EC38" s="507"/>
      <c r="ED38" s="507"/>
      <c r="EE38" s="507"/>
      <c r="EF38" s="507"/>
      <c r="EG38" s="507"/>
      <c r="EH38" s="507"/>
      <c r="EI38" s="507"/>
      <c r="EJ38" s="507"/>
      <c r="EK38" s="507"/>
      <c r="EL38" s="507"/>
      <c r="EM38" s="507"/>
      <c r="EN38" s="507"/>
      <c r="EO38" s="507"/>
      <c r="EP38" s="507"/>
      <c r="EQ38" s="507"/>
      <c r="ER38" s="507"/>
      <c r="ES38" s="507"/>
      <c r="ET38" s="507"/>
      <c r="EU38" s="507"/>
      <c r="EV38" s="507"/>
      <c r="EW38" s="507"/>
      <c r="EX38" s="507"/>
      <c r="EY38" s="507"/>
      <c r="EZ38" s="507"/>
      <c r="FA38" s="507"/>
      <c r="FB38" s="507"/>
      <c r="FC38" s="507"/>
      <c r="FD38" s="507"/>
      <c r="FE38" s="507"/>
      <c r="FF38" s="507"/>
      <c r="FG38" s="507"/>
      <c r="FH38" s="507"/>
      <c r="FI38" s="507"/>
      <c r="FJ38" s="507"/>
      <c r="FK38" s="638"/>
    </row>
    <row r="39" spans="1:167" s="31" customFormat="1" ht="12" customHeight="1" thickBot="1">
      <c r="BQ39" s="32" t="s">
        <v>310</v>
      </c>
      <c r="BS39" s="501"/>
      <c r="BT39" s="502"/>
      <c r="BU39" s="502"/>
      <c r="BV39" s="502"/>
      <c r="BW39" s="502"/>
      <c r="BX39" s="502"/>
      <c r="BY39" s="502"/>
      <c r="BZ39" s="502"/>
      <c r="CA39" s="502"/>
      <c r="CB39" s="502"/>
      <c r="CC39" s="502"/>
      <c r="CD39" s="502"/>
      <c r="CE39" s="502"/>
      <c r="CF39" s="502"/>
      <c r="CG39" s="502"/>
      <c r="CH39" s="502"/>
      <c r="CI39" s="502"/>
      <c r="CJ39" s="502"/>
      <c r="CK39" s="502"/>
      <c r="CL39" s="502"/>
      <c r="CM39" s="503"/>
      <c r="CN39" s="508" t="s">
        <v>43</v>
      </c>
      <c r="CO39" s="508"/>
      <c r="CP39" s="508"/>
      <c r="CQ39" s="508"/>
      <c r="CR39" s="508"/>
      <c r="CS39" s="508"/>
      <c r="CT39" s="508"/>
      <c r="CU39" s="508"/>
      <c r="CV39" s="508"/>
      <c r="CW39" s="508"/>
      <c r="CX39" s="508"/>
      <c r="CY39" s="508"/>
      <c r="CZ39" s="508"/>
      <c r="DA39" s="508"/>
      <c r="DB39" s="514"/>
      <c r="DC39" s="514"/>
      <c r="DD39" s="514"/>
      <c r="DE39" s="514"/>
      <c r="DF39" s="514"/>
      <c r="DG39" s="514"/>
      <c r="DH39" s="514"/>
      <c r="DI39" s="514"/>
      <c r="DJ39" s="514"/>
      <c r="DK39" s="514"/>
      <c r="DL39" s="514"/>
      <c r="DM39" s="514"/>
      <c r="DN39" s="514"/>
      <c r="DO39" s="514"/>
      <c r="DP39" s="640">
        <f>SUM(DP33:EM38)</f>
        <v>4691270</v>
      </c>
      <c r="DQ39" s="640"/>
      <c r="DR39" s="640"/>
      <c r="DS39" s="640"/>
      <c r="DT39" s="640"/>
      <c r="DU39" s="640"/>
      <c r="DV39" s="640"/>
      <c r="DW39" s="640"/>
      <c r="DX39" s="640"/>
      <c r="DY39" s="640"/>
      <c r="DZ39" s="640"/>
      <c r="EA39" s="640"/>
      <c r="EB39" s="640"/>
      <c r="EC39" s="640"/>
      <c r="ED39" s="640"/>
      <c r="EE39" s="640"/>
      <c r="EF39" s="640"/>
      <c r="EG39" s="640"/>
      <c r="EH39" s="640"/>
      <c r="EI39" s="640"/>
      <c r="EJ39" s="640"/>
      <c r="EK39" s="640"/>
      <c r="EL39" s="640"/>
      <c r="EM39" s="640"/>
      <c r="EN39" s="640">
        <f>SUM(EN33:FK38)</f>
        <v>4691270</v>
      </c>
      <c r="EO39" s="640"/>
      <c r="EP39" s="640"/>
      <c r="EQ39" s="640"/>
      <c r="ER39" s="640"/>
      <c r="ES39" s="640"/>
      <c r="ET39" s="640"/>
      <c r="EU39" s="640"/>
      <c r="EV39" s="640"/>
      <c r="EW39" s="640"/>
      <c r="EX39" s="640"/>
      <c r="EY39" s="640"/>
      <c r="EZ39" s="640"/>
      <c r="FA39" s="640"/>
      <c r="FB39" s="640"/>
      <c r="FC39" s="640"/>
      <c r="FD39" s="640"/>
      <c r="FE39" s="640"/>
      <c r="FF39" s="640"/>
      <c r="FG39" s="640"/>
      <c r="FH39" s="640"/>
      <c r="FI39" s="640"/>
      <c r="FJ39" s="640"/>
      <c r="FK39" s="640"/>
    </row>
    <row r="40" spans="1:167" ht="5.0999999999999996" customHeight="1" thickBot="1"/>
    <row r="41" spans="1:167" s="23" customFormat="1" ht="10.5" customHeight="1">
      <c r="ET41" s="24"/>
      <c r="EU41" s="24"/>
      <c r="EX41" s="24" t="s">
        <v>311</v>
      </c>
      <c r="EZ41" s="633"/>
      <c r="FA41" s="634"/>
      <c r="FB41" s="634"/>
      <c r="FC41" s="634"/>
      <c r="FD41" s="634"/>
      <c r="FE41" s="634"/>
      <c r="FF41" s="634"/>
      <c r="FG41" s="634"/>
      <c r="FH41" s="634"/>
      <c r="FI41" s="634"/>
      <c r="FJ41" s="634"/>
      <c r="FK41" s="635"/>
    </row>
    <row r="42" spans="1:167" s="23" customFormat="1" ht="10.5" customHeight="1" thickBot="1">
      <c r="A42" s="23" t="s">
        <v>312</v>
      </c>
      <c r="N42" s="495"/>
      <c r="O42" s="495"/>
      <c r="P42" s="495"/>
      <c r="Q42" s="495"/>
      <c r="R42" s="495"/>
      <c r="S42" s="495"/>
      <c r="T42" s="495"/>
      <c r="U42" s="495"/>
      <c r="V42" s="495"/>
      <c r="W42" s="495"/>
      <c r="X42" s="495"/>
      <c r="Y42" s="495"/>
      <c r="Z42" s="495"/>
      <c r="AA42" s="495"/>
      <c r="AB42" s="495"/>
      <c r="AC42" s="495"/>
      <c r="AD42" s="495"/>
      <c r="AE42" s="495"/>
      <c r="AF42" s="495"/>
      <c r="AH42" s="495" t="s">
        <v>820</v>
      </c>
      <c r="AI42" s="495"/>
      <c r="AJ42" s="495"/>
      <c r="AK42" s="495"/>
      <c r="AL42" s="495"/>
      <c r="AM42" s="495"/>
      <c r="AN42" s="495"/>
      <c r="AO42" s="495"/>
      <c r="AP42" s="495"/>
      <c r="AQ42" s="495"/>
      <c r="AR42" s="495"/>
      <c r="AS42" s="495"/>
      <c r="AT42" s="495"/>
      <c r="AU42" s="495"/>
      <c r="AV42" s="495"/>
      <c r="AW42" s="495"/>
      <c r="AX42" s="495"/>
      <c r="AY42" s="495"/>
      <c r="AZ42" s="495"/>
      <c r="BA42" s="495"/>
      <c r="BB42" s="495"/>
      <c r="BC42" s="495"/>
      <c r="BD42" s="495"/>
      <c r="BE42" s="495"/>
      <c r="BF42" s="495"/>
      <c r="ET42" s="24"/>
      <c r="EU42" s="24"/>
      <c r="EW42" s="31"/>
      <c r="EX42" s="24" t="s">
        <v>313</v>
      </c>
      <c r="EZ42" s="630"/>
      <c r="FA42" s="631"/>
      <c r="FB42" s="631"/>
      <c r="FC42" s="631"/>
      <c r="FD42" s="631"/>
      <c r="FE42" s="631"/>
      <c r="FF42" s="631"/>
      <c r="FG42" s="631"/>
      <c r="FH42" s="631"/>
      <c r="FI42" s="631"/>
      <c r="FJ42" s="631"/>
      <c r="FK42" s="632"/>
    </row>
    <row r="43" spans="1:167" s="22" customFormat="1" ht="10.5" customHeight="1" thickBot="1">
      <c r="N43" s="504" t="s">
        <v>24</v>
      </c>
      <c r="O43" s="504"/>
      <c r="P43" s="504"/>
      <c r="Q43" s="504"/>
      <c r="R43" s="504"/>
      <c r="S43" s="504"/>
      <c r="T43" s="504"/>
      <c r="U43" s="504"/>
      <c r="V43" s="504"/>
      <c r="W43" s="504"/>
      <c r="X43" s="504"/>
      <c r="Y43" s="504"/>
      <c r="Z43" s="504"/>
      <c r="AA43" s="504"/>
      <c r="AB43" s="504"/>
      <c r="AC43" s="504"/>
      <c r="AD43" s="504"/>
      <c r="AE43" s="504"/>
      <c r="AF43" s="504"/>
      <c r="AH43" s="505" t="s">
        <v>25</v>
      </c>
      <c r="AI43" s="505"/>
      <c r="AJ43" s="505"/>
      <c r="AK43" s="505"/>
      <c r="AL43" s="505"/>
      <c r="AM43" s="505"/>
      <c r="AN43" s="505"/>
      <c r="AO43" s="505"/>
      <c r="AP43" s="505"/>
      <c r="AQ43" s="505"/>
      <c r="AR43" s="505"/>
      <c r="AS43" s="505"/>
      <c r="AT43" s="505"/>
      <c r="AU43" s="505"/>
      <c r="AV43" s="505"/>
      <c r="AW43" s="505"/>
      <c r="AX43" s="505"/>
      <c r="AY43" s="505"/>
      <c r="AZ43" s="505"/>
      <c r="BA43" s="505"/>
      <c r="BB43" s="505"/>
      <c r="BC43" s="505"/>
      <c r="BD43" s="505"/>
      <c r="BE43" s="505"/>
      <c r="BF43" s="505"/>
    </row>
    <row r="44" spans="1:167" ht="10.5" customHeight="1">
      <c r="A44" s="23" t="s">
        <v>314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X44" s="512" t="s">
        <v>315</v>
      </c>
      <c r="BY44" s="513"/>
      <c r="BZ44" s="513"/>
      <c r="CA44" s="513"/>
      <c r="CB44" s="513"/>
      <c r="CC44" s="513"/>
      <c r="CD44" s="513"/>
      <c r="CE44" s="513"/>
      <c r="CF44" s="513"/>
      <c r="CG44" s="513"/>
      <c r="CH44" s="513"/>
      <c r="CI44" s="513"/>
      <c r="CJ44" s="513"/>
      <c r="CK44" s="513"/>
      <c r="CL44" s="513"/>
      <c r="CM44" s="513"/>
      <c r="CN44" s="513"/>
      <c r="CO44" s="513"/>
      <c r="CP44" s="513"/>
      <c r="CQ44" s="513"/>
      <c r="CR44" s="513"/>
      <c r="CS44" s="513"/>
      <c r="CT44" s="513"/>
      <c r="CU44" s="513"/>
      <c r="CV44" s="513"/>
      <c r="CW44" s="513"/>
      <c r="CX44" s="513"/>
      <c r="CY44" s="513"/>
      <c r="CZ44" s="513"/>
      <c r="DA44" s="513"/>
      <c r="DB44" s="513"/>
      <c r="DC44" s="513"/>
      <c r="DD44" s="513"/>
      <c r="DE44" s="513"/>
      <c r="DF44" s="513"/>
      <c r="DG44" s="513"/>
      <c r="DH44" s="513"/>
      <c r="DI44" s="513"/>
      <c r="DJ44" s="513"/>
      <c r="DK44" s="513"/>
      <c r="DL44" s="513"/>
      <c r="DM44" s="513"/>
      <c r="DN44" s="513"/>
      <c r="DO44" s="513"/>
      <c r="DP44" s="513"/>
      <c r="DQ44" s="513"/>
      <c r="DR44" s="513"/>
      <c r="DS44" s="513"/>
      <c r="DT44" s="513"/>
      <c r="DU44" s="513"/>
      <c r="DV44" s="513"/>
      <c r="DW44" s="513"/>
      <c r="DX44" s="513"/>
      <c r="DY44" s="513"/>
      <c r="DZ44" s="513"/>
      <c r="EA44" s="513"/>
      <c r="EB44" s="513"/>
      <c r="EC44" s="513"/>
      <c r="ED44" s="513"/>
      <c r="EE44" s="513"/>
      <c r="EF44" s="513"/>
      <c r="EG44" s="513"/>
      <c r="EH44" s="513"/>
      <c r="EI44" s="513"/>
      <c r="EJ44" s="513"/>
      <c r="EK44" s="513"/>
      <c r="EL44" s="513"/>
      <c r="EM44" s="52"/>
      <c r="EN44" s="52"/>
      <c r="EO44" s="52"/>
      <c r="EP44" s="52"/>
      <c r="EQ44" s="52"/>
      <c r="ER44" s="52"/>
      <c r="ES44" s="52"/>
      <c r="ET44" s="52"/>
      <c r="EU44" s="52"/>
      <c r="EV44" s="52"/>
      <c r="EW44" s="52"/>
      <c r="EX44" s="52"/>
      <c r="EY44" s="52"/>
      <c r="EZ44" s="52"/>
      <c r="FA44" s="52"/>
      <c r="FB44" s="52"/>
      <c r="FC44" s="52"/>
      <c r="FD44" s="52"/>
      <c r="FE44" s="52"/>
      <c r="FF44" s="52"/>
      <c r="FG44" s="52"/>
      <c r="FH44" s="52"/>
      <c r="FI44" s="52"/>
      <c r="FJ44" s="52"/>
      <c r="FK44" s="53"/>
    </row>
    <row r="45" spans="1:167" ht="10.5" customHeight="1">
      <c r="A45" s="23" t="s">
        <v>316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X45" s="510" t="s">
        <v>317</v>
      </c>
      <c r="BY45" s="511"/>
      <c r="BZ45" s="511"/>
      <c r="CA45" s="511"/>
      <c r="CB45" s="511"/>
      <c r="CC45" s="511"/>
      <c r="CD45" s="511"/>
      <c r="CE45" s="511"/>
      <c r="CF45" s="511"/>
      <c r="CG45" s="511"/>
      <c r="CH45" s="511"/>
      <c r="CI45" s="511"/>
      <c r="CJ45" s="511"/>
      <c r="CK45" s="511"/>
      <c r="CL45" s="511"/>
      <c r="CM45" s="511"/>
      <c r="CN45" s="511"/>
      <c r="CO45" s="511"/>
      <c r="CP45" s="511"/>
      <c r="CQ45" s="511"/>
      <c r="CR45" s="511"/>
      <c r="CS45" s="511"/>
      <c r="CT45" s="511"/>
      <c r="CU45" s="511"/>
      <c r="CV45" s="511"/>
      <c r="CW45" s="511"/>
      <c r="CX45" s="511"/>
      <c r="CY45" s="511"/>
      <c r="CZ45" s="511"/>
      <c r="DA45" s="511"/>
      <c r="DB45" s="511"/>
      <c r="DC45" s="511"/>
      <c r="DD45" s="511"/>
      <c r="DE45" s="511"/>
      <c r="DF45" s="511"/>
      <c r="DG45" s="511"/>
      <c r="DH45" s="511"/>
      <c r="DI45" s="511"/>
      <c r="DJ45" s="511"/>
      <c r="DK45" s="511"/>
      <c r="DL45" s="511"/>
      <c r="DM45" s="511"/>
      <c r="DN45" s="511"/>
      <c r="DO45" s="511"/>
      <c r="DP45" s="511"/>
      <c r="DQ45" s="511"/>
      <c r="DR45" s="511"/>
      <c r="DS45" s="511"/>
      <c r="DT45" s="511"/>
      <c r="DU45" s="511"/>
      <c r="DV45" s="511"/>
      <c r="DW45" s="511"/>
      <c r="DX45" s="511"/>
      <c r="DY45" s="511"/>
      <c r="DZ45" s="511"/>
      <c r="EA45" s="511"/>
      <c r="EB45" s="511"/>
      <c r="EC45" s="511"/>
      <c r="ED45" s="511"/>
      <c r="EE45" s="511"/>
      <c r="EF45" s="511"/>
      <c r="EG45" s="511"/>
      <c r="EH45" s="511"/>
      <c r="EI45" s="511"/>
      <c r="EJ45" s="511"/>
      <c r="EK45" s="511"/>
      <c r="EL45" s="511"/>
      <c r="EM45" s="54"/>
      <c r="EN45" s="54"/>
      <c r="EO45" s="54"/>
      <c r="EP45" s="54"/>
      <c r="EQ45" s="54"/>
      <c r="ER45" s="54"/>
      <c r="ES45" s="54"/>
      <c r="ET45" s="54"/>
      <c r="EU45" s="54"/>
      <c r="EV45" s="54"/>
      <c r="EW45" s="54"/>
      <c r="EX45" s="54"/>
      <c r="EY45" s="54"/>
      <c r="EZ45" s="54"/>
      <c r="FA45" s="54"/>
      <c r="FB45" s="54"/>
      <c r="FC45" s="54"/>
      <c r="FD45" s="54"/>
      <c r="FE45" s="54"/>
      <c r="FF45" s="54"/>
      <c r="FG45" s="54"/>
      <c r="FH45" s="54"/>
      <c r="FI45" s="54"/>
      <c r="FJ45" s="54"/>
      <c r="FK45" s="55"/>
    </row>
    <row r="46" spans="1:167" ht="10.5" customHeight="1">
      <c r="A46" s="23" t="s">
        <v>318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495"/>
      <c r="O46" s="495"/>
      <c r="P46" s="495"/>
      <c r="Q46" s="495"/>
      <c r="R46" s="495"/>
      <c r="S46" s="495"/>
      <c r="T46" s="495"/>
      <c r="U46" s="495"/>
      <c r="V46" s="495"/>
      <c r="W46" s="495"/>
      <c r="X46" s="495"/>
      <c r="Y46" s="495"/>
      <c r="Z46" s="495"/>
      <c r="AA46" s="495"/>
      <c r="AB46" s="495"/>
      <c r="AC46" s="495"/>
      <c r="AD46" s="495"/>
      <c r="AE46" s="495"/>
      <c r="AF46" s="495"/>
      <c r="AH46" s="495" t="s">
        <v>875</v>
      </c>
      <c r="AI46" s="495"/>
      <c r="AJ46" s="495"/>
      <c r="AK46" s="495"/>
      <c r="AL46" s="495"/>
      <c r="AM46" s="495"/>
      <c r="AN46" s="495"/>
      <c r="AO46" s="495"/>
      <c r="AP46" s="495"/>
      <c r="AQ46" s="495"/>
      <c r="AR46" s="495"/>
      <c r="AS46" s="495"/>
      <c r="AT46" s="495"/>
      <c r="AU46" s="495"/>
      <c r="AV46" s="495"/>
      <c r="AW46" s="495"/>
      <c r="AX46" s="495"/>
      <c r="AY46" s="495"/>
      <c r="AZ46" s="495"/>
      <c r="BA46" s="495"/>
      <c r="BB46" s="495"/>
      <c r="BC46" s="495"/>
      <c r="BD46" s="495"/>
      <c r="BE46" s="495"/>
      <c r="BF46" s="495"/>
      <c r="BX46" s="59"/>
      <c r="BY46" s="23" t="s">
        <v>319</v>
      </c>
      <c r="CL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23"/>
      <c r="EN46" s="23"/>
      <c r="EO46" s="23"/>
      <c r="EP46" s="23"/>
      <c r="EQ46" s="23"/>
      <c r="ER46" s="23"/>
      <c r="ES46" s="23"/>
      <c r="ET46" s="23"/>
      <c r="EU46" s="23"/>
      <c r="EV46" s="23"/>
      <c r="EW46" s="23"/>
      <c r="EX46" s="23"/>
      <c r="EY46" s="23"/>
      <c r="EZ46" s="23"/>
      <c r="FA46" s="23"/>
      <c r="FB46" s="23"/>
      <c r="FC46" s="23"/>
      <c r="FD46" s="23"/>
      <c r="FE46" s="23"/>
      <c r="FF46" s="23"/>
      <c r="FG46" s="23"/>
      <c r="FH46" s="23"/>
      <c r="FI46" s="23"/>
      <c r="FJ46" s="23"/>
      <c r="FK46" s="45"/>
    </row>
    <row r="47" spans="1:167" ht="10.5" customHeight="1">
      <c r="N47" s="504" t="s">
        <v>24</v>
      </c>
      <c r="O47" s="504"/>
      <c r="P47" s="504"/>
      <c r="Q47" s="504"/>
      <c r="R47" s="504"/>
      <c r="S47" s="504"/>
      <c r="T47" s="504"/>
      <c r="U47" s="504"/>
      <c r="V47" s="504"/>
      <c r="W47" s="504"/>
      <c r="X47" s="504"/>
      <c r="Y47" s="504"/>
      <c r="Z47" s="504"/>
      <c r="AA47" s="504"/>
      <c r="AB47" s="504"/>
      <c r="AC47" s="504"/>
      <c r="AD47" s="504"/>
      <c r="AE47" s="504"/>
      <c r="AF47" s="504"/>
      <c r="AH47" s="505" t="s">
        <v>25</v>
      </c>
      <c r="AI47" s="505"/>
      <c r="AJ47" s="505"/>
      <c r="AK47" s="505"/>
      <c r="AL47" s="505"/>
      <c r="AM47" s="505"/>
      <c r="AN47" s="505"/>
      <c r="AO47" s="505"/>
      <c r="AP47" s="505"/>
      <c r="AQ47" s="505"/>
      <c r="AR47" s="505"/>
      <c r="AS47" s="505"/>
      <c r="AT47" s="505"/>
      <c r="AU47" s="505"/>
      <c r="AV47" s="505"/>
      <c r="AW47" s="505"/>
      <c r="AX47" s="505"/>
      <c r="AY47" s="505"/>
      <c r="AZ47" s="505"/>
      <c r="BA47" s="505"/>
      <c r="BB47" s="505"/>
      <c r="BC47" s="505"/>
      <c r="BD47" s="505"/>
      <c r="BE47" s="505"/>
      <c r="BF47" s="505"/>
      <c r="BX47" s="59"/>
      <c r="BY47" s="23" t="s">
        <v>320</v>
      </c>
      <c r="CL47" s="495"/>
      <c r="CM47" s="495"/>
      <c r="CN47" s="495"/>
      <c r="CO47" s="495"/>
      <c r="CP47" s="495"/>
      <c r="CQ47" s="495"/>
      <c r="CR47" s="495"/>
      <c r="CS47" s="495"/>
      <c r="CT47" s="495"/>
      <c r="CU47" s="495"/>
      <c r="CV47" s="495"/>
      <c r="CW47" s="495"/>
      <c r="CX47" s="495"/>
      <c r="CZ47" s="495"/>
      <c r="DA47" s="495"/>
      <c r="DB47" s="495"/>
      <c r="DC47" s="495"/>
      <c r="DD47" s="495"/>
      <c r="DE47" s="495"/>
      <c r="DF47" s="495"/>
      <c r="DG47" s="495"/>
      <c r="DH47" s="495"/>
      <c r="DJ47" s="495"/>
      <c r="DK47" s="495"/>
      <c r="DL47" s="495"/>
      <c r="DM47" s="495"/>
      <c r="DN47" s="495"/>
      <c r="DO47" s="495"/>
      <c r="DP47" s="495"/>
      <c r="DQ47" s="495"/>
      <c r="DR47" s="495"/>
      <c r="DS47" s="495"/>
      <c r="DT47" s="495"/>
      <c r="DU47" s="495"/>
      <c r="DV47" s="495"/>
      <c r="DW47" s="495"/>
      <c r="DX47" s="495"/>
      <c r="DY47" s="495"/>
      <c r="DZ47" s="495"/>
      <c r="EA47" s="495"/>
      <c r="EC47" s="498"/>
      <c r="ED47" s="498"/>
      <c r="EE47" s="498"/>
      <c r="EF47" s="498"/>
      <c r="EG47" s="498"/>
      <c r="EH47" s="498"/>
      <c r="EI47" s="498"/>
      <c r="EJ47" s="498"/>
      <c r="EK47" s="498"/>
      <c r="EL47" s="498"/>
      <c r="FJ47" s="23"/>
      <c r="FK47" s="45"/>
    </row>
    <row r="48" spans="1:167" ht="10.5" customHeight="1">
      <c r="A48" s="23" t="s">
        <v>319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X48" s="59"/>
      <c r="CL48" s="494" t="s">
        <v>150</v>
      </c>
      <c r="CM48" s="494"/>
      <c r="CN48" s="494"/>
      <c r="CO48" s="494"/>
      <c r="CP48" s="494"/>
      <c r="CQ48" s="494"/>
      <c r="CR48" s="494"/>
      <c r="CS48" s="494"/>
      <c r="CT48" s="494"/>
      <c r="CU48" s="494"/>
      <c r="CV48" s="494"/>
      <c r="CW48" s="494"/>
      <c r="CX48" s="494"/>
      <c r="CZ48" s="494" t="s">
        <v>24</v>
      </c>
      <c r="DA48" s="494"/>
      <c r="DB48" s="494"/>
      <c r="DC48" s="494"/>
      <c r="DD48" s="494"/>
      <c r="DE48" s="494"/>
      <c r="DF48" s="494"/>
      <c r="DG48" s="494"/>
      <c r="DH48" s="494"/>
      <c r="DJ48" s="494" t="s">
        <v>25</v>
      </c>
      <c r="DK48" s="494"/>
      <c r="DL48" s="494"/>
      <c r="DM48" s="494"/>
      <c r="DN48" s="494"/>
      <c r="DO48" s="494"/>
      <c r="DP48" s="494"/>
      <c r="DQ48" s="494"/>
      <c r="DR48" s="494"/>
      <c r="DS48" s="494"/>
      <c r="DT48" s="494"/>
      <c r="DU48" s="494"/>
      <c r="DV48" s="494"/>
      <c r="DW48" s="494"/>
      <c r="DX48" s="494"/>
      <c r="DY48" s="494"/>
      <c r="DZ48" s="494"/>
      <c r="EA48" s="494"/>
      <c r="EC48" s="494" t="s">
        <v>153</v>
      </c>
      <c r="ED48" s="494"/>
      <c r="EE48" s="494"/>
      <c r="EF48" s="494"/>
      <c r="EG48" s="494"/>
      <c r="EH48" s="494"/>
      <c r="EI48" s="494"/>
      <c r="EJ48" s="494"/>
      <c r="EK48" s="494"/>
      <c r="EL48" s="494"/>
      <c r="FJ48" s="46"/>
      <c r="FK48" s="45"/>
    </row>
    <row r="49" spans="1:167" ht="10.5" customHeight="1">
      <c r="A49" s="23" t="s">
        <v>320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495" t="s">
        <v>697</v>
      </c>
      <c r="O49" s="495"/>
      <c r="P49" s="495"/>
      <c r="Q49" s="495"/>
      <c r="R49" s="495"/>
      <c r="S49" s="495"/>
      <c r="T49" s="495"/>
      <c r="U49" s="495"/>
      <c r="V49" s="495"/>
      <c r="W49" s="495"/>
      <c r="X49" s="495"/>
      <c r="Y49" s="495"/>
      <c r="Z49" s="495"/>
      <c r="AA49" s="495"/>
      <c r="AB49" s="495"/>
      <c r="AD49" s="495"/>
      <c r="AE49" s="495"/>
      <c r="AF49" s="495"/>
      <c r="AG49" s="495"/>
      <c r="AH49" s="495"/>
      <c r="AI49" s="495"/>
      <c r="AJ49" s="495"/>
      <c r="AK49" s="495"/>
      <c r="AL49" s="495"/>
      <c r="AM49" s="495"/>
      <c r="AO49" s="495" t="s">
        <v>875</v>
      </c>
      <c r="AP49" s="495"/>
      <c r="AQ49" s="495"/>
      <c r="AR49" s="495"/>
      <c r="AS49" s="495"/>
      <c r="AT49" s="495"/>
      <c r="AU49" s="495"/>
      <c r="AV49" s="495"/>
      <c r="AW49" s="495"/>
      <c r="AX49" s="495"/>
      <c r="AY49" s="495"/>
      <c r="AZ49" s="495"/>
      <c r="BA49" s="495"/>
      <c r="BB49" s="495"/>
      <c r="BC49" s="495"/>
      <c r="BD49" s="495"/>
      <c r="BE49" s="495"/>
      <c r="BF49" s="495"/>
      <c r="BH49" s="498" t="s">
        <v>708</v>
      </c>
      <c r="BI49" s="498"/>
      <c r="BJ49" s="498"/>
      <c r="BK49" s="498"/>
      <c r="BL49" s="498"/>
      <c r="BM49" s="498"/>
      <c r="BN49" s="498"/>
      <c r="BO49" s="498"/>
      <c r="BP49" s="498"/>
      <c r="BQ49" s="498"/>
      <c r="BR49" s="498"/>
      <c r="BS49" s="498"/>
      <c r="BT49" s="498"/>
      <c r="BU49" s="498"/>
      <c r="BX49" s="59"/>
      <c r="BY49" s="496" t="s">
        <v>26</v>
      </c>
      <c r="BZ49" s="496"/>
      <c r="CA49" s="498"/>
      <c r="CB49" s="498"/>
      <c r="CC49" s="498"/>
      <c r="CD49" s="498"/>
      <c r="CE49" s="498"/>
      <c r="CF49" s="499" t="s">
        <v>26</v>
      </c>
      <c r="CG49" s="499"/>
      <c r="CH49" s="498"/>
      <c r="CI49" s="498"/>
      <c r="CJ49" s="498"/>
      <c r="CK49" s="498"/>
      <c r="CL49" s="498"/>
      <c r="CM49" s="498"/>
      <c r="CN49" s="498"/>
      <c r="CO49" s="498"/>
      <c r="CP49" s="498"/>
      <c r="CQ49" s="498"/>
      <c r="CR49" s="498"/>
      <c r="CS49" s="498"/>
      <c r="CT49" s="498"/>
      <c r="CU49" s="498"/>
      <c r="CV49" s="498"/>
      <c r="CW49" s="498"/>
      <c r="CX49" s="498"/>
      <c r="CY49" s="498"/>
      <c r="CZ49" s="498"/>
      <c r="DA49" s="498"/>
      <c r="DB49" s="498"/>
      <c r="DC49" s="498"/>
      <c r="DD49" s="498"/>
      <c r="DE49" s="496">
        <v>20</v>
      </c>
      <c r="DF49" s="496"/>
      <c r="DG49" s="496"/>
      <c r="DH49" s="496"/>
      <c r="DI49" s="497"/>
      <c r="DJ49" s="497"/>
      <c r="DK49" s="497"/>
      <c r="DL49" s="499" t="s">
        <v>10</v>
      </c>
      <c r="DM49" s="499"/>
      <c r="DN49" s="499"/>
      <c r="ED49" s="23"/>
      <c r="EE49" s="23"/>
      <c r="EF49" s="23"/>
      <c r="EG49" s="23"/>
      <c r="EK49" s="23"/>
      <c r="EL49" s="23"/>
      <c r="EM49" s="23"/>
      <c r="EN49" s="23"/>
      <c r="EO49" s="23"/>
      <c r="EP49" s="23"/>
      <c r="EQ49" s="23"/>
      <c r="ER49" s="23"/>
      <c r="ES49" s="23"/>
      <c r="ET49" s="23"/>
      <c r="EU49" s="23"/>
      <c r="EV49" s="23"/>
      <c r="EW49" s="23"/>
      <c r="EX49" s="23"/>
      <c r="EY49" s="23"/>
      <c r="EZ49" s="23"/>
      <c r="FA49" s="23"/>
      <c r="FB49" s="23"/>
      <c r="FC49" s="23"/>
      <c r="FD49" s="23"/>
      <c r="FE49" s="23"/>
      <c r="FF49" s="23"/>
      <c r="FG49" s="23"/>
      <c r="FH49" s="23"/>
      <c r="FI49" s="23"/>
      <c r="FJ49" s="23"/>
      <c r="FK49" s="45"/>
    </row>
    <row r="50" spans="1:167" s="22" customFormat="1" ht="9.75" customHeight="1" thickBot="1">
      <c r="N50" s="494" t="s">
        <v>150</v>
      </c>
      <c r="O50" s="494"/>
      <c r="P50" s="494"/>
      <c r="Q50" s="494"/>
      <c r="R50" s="494"/>
      <c r="S50" s="494"/>
      <c r="T50" s="494"/>
      <c r="U50" s="494"/>
      <c r="V50" s="494"/>
      <c r="W50" s="494"/>
      <c r="X50" s="494"/>
      <c r="Y50" s="494"/>
      <c r="Z50" s="494"/>
      <c r="AA50" s="494"/>
      <c r="AB50" s="494"/>
      <c r="AD50" s="494" t="s">
        <v>24</v>
      </c>
      <c r="AE50" s="494"/>
      <c r="AF50" s="494"/>
      <c r="AG50" s="494"/>
      <c r="AH50" s="494"/>
      <c r="AI50" s="494"/>
      <c r="AJ50" s="494"/>
      <c r="AK50" s="494"/>
      <c r="AL50" s="494"/>
      <c r="AM50" s="494"/>
      <c r="AO50" s="494" t="s">
        <v>25</v>
      </c>
      <c r="AP50" s="494"/>
      <c r="AQ50" s="494"/>
      <c r="AR50" s="494"/>
      <c r="AS50" s="494"/>
      <c r="AT50" s="494"/>
      <c r="AU50" s="494"/>
      <c r="AV50" s="494"/>
      <c r="AW50" s="494"/>
      <c r="AX50" s="494"/>
      <c r="AY50" s="494"/>
      <c r="AZ50" s="494"/>
      <c r="BA50" s="494"/>
      <c r="BB50" s="494"/>
      <c r="BC50" s="494"/>
      <c r="BD50" s="494"/>
      <c r="BE50" s="494"/>
      <c r="BF50" s="494"/>
      <c r="BH50" s="500" t="s">
        <v>153</v>
      </c>
      <c r="BI50" s="500"/>
      <c r="BJ50" s="500"/>
      <c r="BK50" s="500"/>
      <c r="BL50" s="500"/>
      <c r="BM50" s="500"/>
      <c r="BN50" s="500"/>
      <c r="BO50" s="500"/>
      <c r="BP50" s="500"/>
      <c r="BQ50" s="500"/>
      <c r="BR50" s="500"/>
      <c r="BS50" s="500"/>
      <c r="BT50" s="500"/>
      <c r="BU50" s="500"/>
      <c r="BX50" s="47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48"/>
      <c r="DH50" s="48"/>
      <c r="DI50" s="48"/>
      <c r="DJ50" s="48"/>
      <c r="DK50" s="48"/>
      <c r="DL50" s="48"/>
      <c r="DM50" s="48"/>
      <c r="DN50" s="48"/>
      <c r="DO50" s="48"/>
      <c r="DP50" s="48"/>
      <c r="DQ50" s="48"/>
      <c r="DR50" s="48"/>
      <c r="DS50" s="48"/>
      <c r="DT50" s="48"/>
      <c r="DU50" s="48"/>
      <c r="DV50" s="48"/>
      <c r="DW50" s="48"/>
      <c r="DX50" s="48"/>
      <c r="DY50" s="48"/>
      <c r="DZ50" s="48"/>
      <c r="EA50" s="48"/>
      <c r="EB50" s="48"/>
      <c r="EC50" s="48"/>
      <c r="ED50" s="48"/>
      <c r="EE50" s="48"/>
      <c r="EF50" s="48"/>
      <c r="EG50" s="48"/>
      <c r="EH50" s="48"/>
      <c r="EI50" s="48"/>
      <c r="EJ50" s="48"/>
      <c r="EK50" s="48"/>
      <c r="EL50" s="48"/>
      <c r="EM50" s="48"/>
      <c r="EN50" s="48"/>
      <c r="EO50" s="48"/>
      <c r="EP50" s="48"/>
      <c r="EQ50" s="48"/>
      <c r="ER50" s="48"/>
      <c r="ES50" s="48"/>
      <c r="ET50" s="48"/>
      <c r="EU50" s="48"/>
      <c r="EV50" s="48"/>
      <c r="EW50" s="48"/>
      <c r="EX50" s="48"/>
      <c r="EY50" s="48"/>
      <c r="EZ50" s="48"/>
      <c r="FA50" s="48"/>
      <c r="FB50" s="48"/>
      <c r="FC50" s="48"/>
      <c r="FD50" s="48"/>
      <c r="FE50" s="48"/>
      <c r="FF50" s="48"/>
      <c r="FG50" s="48"/>
      <c r="FH50" s="48"/>
      <c r="FI50" s="48"/>
      <c r="FJ50" s="48"/>
      <c r="FK50" s="49"/>
    </row>
    <row r="51" spans="1:167" s="23" customFormat="1" ht="10.5" customHeight="1">
      <c r="A51" s="496" t="s">
        <v>26</v>
      </c>
      <c r="B51" s="496"/>
      <c r="C51" s="498" t="s">
        <v>192</v>
      </c>
      <c r="D51" s="498"/>
      <c r="E51" s="498"/>
      <c r="F51" s="498"/>
      <c r="G51" s="498"/>
      <c r="H51" s="499" t="s">
        <v>26</v>
      </c>
      <c r="I51" s="499"/>
      <c r="J51" s="498" t="s">
        <v>273</v>
      </c>
      <c r="K51" s="498"/>
      <c r="L51" s="498"/>
      <c r="M51" s="498"/>
      <c r="N51" s="498"/>
      <c r="O51" s="498"/>
      <c r="P51" s="498"/>
      <c r="Q51" s="498"/>
      <c r="R51" s="498"/>
      <c r="S51" s="498"/>
      <c r="T51" s="498"/>
      <c r="U51" s="498"/>
      <c r="V51" s="498"/>
      <c r="W51" s="498"/>
      <c r="X51" s="498"/>
      <c r="Y51" s="498"/>
      <c r="Z51" s="498"/>
      <c r="AA51" s="498"/>
      <c r="AB51" s="498"/>
      <c r="AC51" s="498"/>
      <c r="AD51" s="498"/>
      <c r="AE51" s="498"/>
      <c r="AF51" s="498"/>
      <c r="AG51" s="496">
        <v>20</v>
      </c>
      <c r="AH51" s="496"/>
      <c r="AI51" s="496"/>
      <c r="AJ51" s="496"/>
      <c r="AK51" s="497" t="s">
        <v>4</v>
      </c>
      <c r="AL51" s="497"/>
      <c r="AM51" s="497"/>
      <c r="AN51" s="499" t="s">
        <v>10</v>
      </c>
      <c r="AO51" s="499"/>
      <c r="AP51" s="499"/>
    </row>
    <row r="52" spans="1:167" s="23" customFormat="1" ht="3" customHeight="1"/>
    <row r="54" spans="1:167" s="22" customFormat="1" ht="9" customHeight="1"/>
  </sheetData>
  <mergeCells count="172">
    <mergeCell ref="EZ41:FK41"/>
    <mergeCell ref="DI49:DK49"/>
    <mergeCell ref="BY49:BZ49"/>
    <mergeCell ref="CZ48:DH48"/>
    <mergeCell ref="DE49:DH49"/>
    <mergeCell ref="CH49:DD49"/>
    <mergeCell ref="CF49:CG49"/>
    <mergeCell ref="EZ42:FK42"/>
    <mergeCell ref="AH46:BF46"/>
    <mergeCell ref="EC47:EL47"/>
    <mergeCell ref="DJ48:EA48"/>
    <mergeCell ref="CZ47:DH47"/>
    <mergeCell ref="N46:AF46"/>
    <mergeCell ref="CL48:CX48"/>
    <mergeCell ref="CL47:CX47"/>
    <mergeCell ref="AD49:AM49"/>
    <mergeCell ref="AD50:AM50"/>
    <mergeCell ref="AH42:BF42"/>
    <mergeCell ref="N42:AF42"/>
    <mergeCell ref="N49:AB49"/>
    <mergeCell ref="N47:AF47"/>
    <mergeCell ref="N43:AF43"/>
    <mergeCell ref="AH43:BF43"/>
    <mergeCell ref="DB38:DO38"/>
    <mergeCell ref="A51:B51"/>
    <mergeCell ref="H51:I51"/>
    <mergeCell ref="AK51:AM51"/>
    <mergeCell ref="AG51:AJ51"/>
    <mergeCell ref="C51:G51"/>
    <mergeCell ref="J51:AF51"/>
    <mergeCell ref="BH49:BU49"/>
    <mergeCell ref="AH47:BF47"/>
    <mergeCell ref="N50:AB50"/>
    <mergeCell ref="BX45:EL45"/>
    <mergeCell ref="BX44:EL44"/>
    <mergeCell ref="AO49:BF49"/>
    <mergeCell ref="AN51:AP51"/>
    <mergeCell ref="AO50:BF50"/>
    <mergeCell ref="DJ47:EA47"/>
    <mergeCell ref="EC48:EL48"/>
    <mergeCell ref="DL49:DN49"/>
    <mergeCell ref="CA49:CE49"/>
    <mergeCell ref="BH50:BU50"/>
    <mergeCell ref="A34:AD34"/>
    <mergeCell ref="AY38:BH38"/>
    <mergeCell ref="AO38:AX38"/>
    <mergeCell ref="AE38:AN38"/>
    <mergeCell ref="BI38:BR38"/>
    <mergeCell ref="A36:AD36"/>
    <mergeCell ref="BI36:BR36"/>
    <mergeCell ref="A38:AD38"/>
    <mergeCell ref="AO37:AX37"/>
    <mergeCell ref="AY36:BH36"/>
    <mergeCell ref="A37:AD37"/>
    <mergeCell ref="AE36:AN36"/>
    <mergeCell ref="AO36:AX36"/>
    <mergeCell ref="DP39:EM39"/>
    <mergeCell ref="DB39:DO39"/>
    <mergeCell ref="BS39:CM39"/>
    <mergeCell ref="CN39:DA39"/>
    <mergeCell ref="CN38:DA38"/>
    <mergeCell ref="BI35:BR35"/>
    <mergeCell ref="BI37:BR37"/>
    <mergeCell ref="A33:AD33"/>
    <mergeCell ref="AY33:BH33"/>
    <mergeCell ref="BS37:CM37"/>
    <mergeCell ref="AE37:AN37"/>
    <mergeCell ref="AY37:BH37"/>
    <mergeCell ref="A35:AD35"/>
    <mergeCell ref="BI34:BR34"/>
    <mergeCell ref="BI33:BR33"/>
    <mergeCell ref="AE33:AN33"/>
    <mergeCell ref="AO33:AX33"/>
    <mergeCell ref="AE34:AN34"/>
    <mergeCell ref="AE35:AN35"/>
    <mergeCell ref="AY34:BH34"/>
    <mergeCell ref="AO35:AX35"/>
    <mergeCell ref="AY35:BH35"/>
    <mergeCell ref="AO34:AX34"/>
    <mergeCell ref="EN34:FK34"/>
    <mergeCell ref="DP34:EM34"/>
    <mergeCell ref="DP33:EM33"/>
    <mergeCell ref="EN39:FK39"/>
    <mergeCell ref="EN37:FK37"/>
    <mergeCell ref="DP38:EM38"/>
    <mergeCell ref="DP37:EM37"/>
    <mergeCell ref="EN33:FK33"/>
    <mergeCell ref="BS38:CM38"/>
    <mergeCell ref="EN38:FK38"/>
    <mergeCell ref="DB35:DO35"/>
    <mergeCell ref="DP36:EM36"/>
    <mergeCell ref="EN36:FK36"/>
    <mergeCell ref="DB36:DO36"/>
    <mergeCell ref="DB37:DO37"/>
    <mergeCell ref="EN35:FK35"/>
    <mergeCell ref="DP35:EM35"/>
    <mergeCell ref="CN37:DA37"/>
    <mergeCell ref="DB34:DO34"/>
    <mergeCell ref="DB33:DO33"/>
    <mergeCell ref="CN34:DA34"/>
    <mergeCell ref="BS36:CM36"/>
    <mergeCell ref="BS34:CM34"/>
    <mergeCell ref="CN35:DA35"/>
    <mergeCell ref="BS35:CM35"/>
    <mergeCell ref="BS33:CM33"/>
    <mergeCell ref="CN33:DA33"/>
    <mergeCell ref="CN36:DA36"/>
    <mergeCell ref="BI28:CM28"/>
    <mergeCell ref="BS32:CM32"/>
    <mergeCell ref="CN27:DO30"/>
    <mergeCell ref="BI32:BR32"/>
    <mergeCell ref="AY32:BH32"/>
    <mergeCell ref="L24:AV24"/>
    <mergeCell ref="CN31:DA31"/>
    <mergeCell ref="AO27:AX31"/>
    <mergeCell ref="BI31:BR31"/>
    <mergeCell ref="CB29:CD29"/>
    <mergeCell ref="DB31:DO31"/>
    <mergeCell ref="A32:AD32"/>
    <mergeCell ref="AY27:BH31"/>
    <mergeCell ref="AE27:AN31"/>
    <mergeCell ref="BS31:CM31"/>
    <mergeCell ref="A27:AD31"/>
    <mergeCell ref="BI27:CM27"/>
    <mergeCell ref="AO32:AX32"/>
    <mergeCell ref="AE32:AN32"/>
    <mergeCell ref="EN32:FK32"/>
    <mergeCell ref="CN32:DA32"/>
    <mergeCell ref="DP32:EM32"/>
    <mergeCell ref="DB32:DO32"/>
    <mergeCell ref="EN31:FK31"/>
    <mergeCell ref="DP27:FK30"/>
    <mergeCell ref="DP31:EM31"/>
    <mergeCell ref="EZ12:FK13"/>
    <mergeCell ref="EZ18:FK18"/>
    <mergeCell ref="EZ20:FK21"/>
    <mergeCell ref="AO18:EL19"/>
    <mergeCell ref="EN25:FK25"/>
    <mergeCell ref="EZ19:FK19"/>
    <mergeCell ref="AO20:EL21"/>
    <mergeCell ref="L23:AV23"/>
    <mergeCell ref="EZ22:FK22"/>
    <mergeCell ref="EZ23:FK23"/>
    <mergeCell ref="AY15:BZ16"/>
    <mergeCell ref="AO12:EL13"/>
    <mergeCell ref="CY7:DA7"/>
    <mergeCell ref="B8:EX8"/>
    <mergeCell ref="AO17:EL17"/>
    <mergeCell ref="EZ14:FK16"/>
    <mergeCell ref="AR11:AV11"/>
    <mergeCell ref="AW11:AX11"/>
    <mergeCell ref="EZ17:FK17"/>
    <mergeCell ref="BV11:BY11"/>
    <mergeCell ref="CU7:CX7"/>
    <mergeCell ref="EZ10:FK10"/>
    <mergeCell ref="EJ9:EM9"/>
    <mergeCell ref="EZ9:FK9"/>
    <mergeCell ref="DY6:FK6"/>
    <mergeCell ref="AY11:BU11"/>
    <mergeCell ref="BZ11:CB11"/>
    <mergeCell ref="CC11:CE11"/>
    <mergeCell ref="EZ11:FK11"/>
    <mergeCell ref="DY5:FK5"/>
    <mergeCell ref="BP2:FK2"/>
    <mergeCell ref="BP4:FK4"/>
    <mergeCell ref="BX7:CT7"/>
    <mergeCell ref="BQ7:BU7"/>
    <mergeCell ref="BV7:BW7"/>
    <mergeCell ref="BP3:FK3"/>
    <mergeCell ref="BP5:CK5"/>
    <mergeCell ref="DB7:DD7"/>
    <mergeCell ref="BP6:CK6"/>
  </mergeCells>
  <phoneticPr fontId="61" type="noConversion"/>
  <pageMargins left="0.39370078740157483" right="0.31496062992125984" top="0.59055118110236227" bottom="0.35433070866141736" header="0.19685039370078741" footer="0.19685039370078741"/>
  <pageSetup paperSize="9" scale="77" orientation="landscape" r:id="rId1"/>
  <headerFooter alignWithMargins="0">
    <oddHeader>&amp;Z&amp;F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FK49"/>
  <sheetViews>
    <sheetView view="pageBreakPreview" zoomScaleNormal="100" zoomScaleSheetLayoutView="100" workbookViewId="0">
      <selection activeCell="DB33" sqref="DB33:DO33"/>
    </sheetView>
  </sheetViews>
  <sheetFormatPr defaultColWidth="0.85546875" defaultRowHeight="12" customHeight="1"/>
  <cols>
    <col min="1" max="25" width="0.85546875" style="33"/>
    <col min="26" max="26" width="3.85546875" style="33" customWidth="1"/>
    <col min="27" max="27" width="5.28515625" style="33" customWidth="1"/>
    <col min="28" max="39" width="0.85546875" style="33"/>
    <col min="40" max="40" width="6.5703125" style="33" customWidth="1"/>
    <col min="41" max="47" width="0.85546875" style="33"/>
    <col min="48" max="48" width="3.42578125" style="33" customWidth="1"/>
    <col min="49" max="16384" width="0.85546875" style="33"/>
  </cols>
  <sheetData>
    <row r="1" spans="1:167" s="23" customFormat="1" ht="10.5" customHeight="1">
      <c r="BP1" s="589" t="s">
        <v>156</v>
      </c>
      <c r="BQ1" s="589"/>
      <c r="BR1" s="589"/>
      <c r="BS1" s="589"/>
      <c r="BT1" s="589"/>
      <c r="BU1" s="589"/>
      <c r="BV1" s="589"/>
      <c r="BW1" s="589"/>
      <c r="BX1" s="589"/>
      <c r="BY1" s="589"/>
      <c r="BZ1" s="589"/>
      <c r="CA1" s="589"/>
      <c r="CB1" s="589"/>
      <c r="CC1" s="589"/>
      <c r="CD1" s="589"/>
      <c r="CE1" s="589"/>
      <c r="CF1" s="589"/>
      <c r="CG1" s="589"/>
      <c r="CH1" s="589"/>
      <c r="CI1" s="589"/>
      <c r="CJ1" s="589"/>
      <c r="CK1" s="589"/>
      <c r="CL1" s="589"/>
      <c r="CM1" s="589"/>
      <c r="CN1" s="589"/>
      <c r="CO1" s="589"/>
      <c r="CP1" s="589"/>
      <c r="CQ1" s="589"/>
      <c r="CR1" s="589"/>
      <c r="CS1" s="589"/>
      <c r="CT1" s="589"/>
      <c r="CU1" s="589"/>
      <c r="CV1" s="589"/>
      <c r="CW1" s="589"/>
      <c r="CX1" s="589"/>
      <c r="CY1" s="589"/>
      <c r="CZ1" s="589"/>
      <c r="DA1" s="589"/>
      <c r="DB1" s="589"/>
      <c r="DC1" s="589"/>
      <c r="DD1" s="589"/>
      <c r="DE1" s="589"/>
      <c r="DF1" s="589"/>
      <c r="DG1" s="589"/>
      <c r="DH1" s="589"/>
      <c r="DI1" s="589"/>
      <c r="DJ1" s="589"/>
      <c r="DK1" s="589"/>
      <c r="DL1" s="589"/>
      <c r="DM1" s="589"/>
      <c r="DN1" s="589"/>
      <c r="DO1" s="589"/>
      <c r="DP1" s="589"/>
      <c r="DQ1" s="589"/>
      <c r="DR1" s="589"/>
      <c r="DS1" s="589"/>
      <c r="DT1" s="589"/>
      <c r="DU1" s="589"/>
      <c r="DV1" s="589"/>
      <c r="DW1" s="589"/>
      <c r="DX1" s="589"/>
      <c r="DY1" s="589"/>
      <c r="DZ1" s="589"/>
      <c r="EA1" s="589"/>
      <c r="EB1" s="589"/>
      <c r="EC1" s="589"/>
      <c r="ED1" s="589"/>
      <c r="EE1" s="589"/>
      <c r="EF1" s="589"/>
      <c r="EG1" s="589"/>
      <c r="EH1" s="589"/>
      <c r="EI1" s="589"/>
      <c r="EJ1" s="589"/>
      <c r="EK1" s="589"/>
      <c r="EL1" s="589"/>
      <c r="EM1" s="589"/>
      <c r="EN1" s="589"/>
      <c r="EO1" s="589"/>
      <c r="EP1" s="589"/>
      <c r="EQ1" s="589"/>
      <c r="ER1" s="589"/>
      <c r="ES1" s="589"/>
      <c r="ET1" s="589"/>
      <c r="EU1" s="589"/>
      <c r="EV1" s="589"/>
      <c r="EW1" s="589"/>
      <c r="EX1" s="589"/>
      <c r="EY1" s="589"/>
      <c r="EZ1" s="589"/>
      <c r="FA1" s="589"/>
      <c r="FB1" s="589"/>
      <c r="FC1" s="589"/>
      <c r="FD1" s="589"/>
      <c r="FE1" s="589"/>
      <c r="FF1" s="589"/>
      <c r="FG1" s="589"/>
      <c r="FH1" s="589"/>
      <c r="FI1" s="589"/>
      <c r="FJ1" s="589"/>
      <c r="FK1" s="589"/>
    </row>
    <row r="2" spans="1:167" s="23" customFormat="1" ht="10.5" customHeight="1">
      <c r="BP2" s="495" t="s">
        <v>322</v>
      </c>
      <c r="BQ2" s="495"/>
      <c r="BR2" s="495"/>
      <c r="BS2" s="495"/>
      <c r="BT2" s="495"/>
      <c r="BU2" s="495"/>
      <c r="BV2" s="495"/>
      <c r="BW2" s="495"/>
      <c r="BX2" s="495"/>
      <c r="BY2" s="495"/>
      <c r="BZ2" s="495"/>
      <c r="CA2" s="495"/>
      <c r="CB2" s="495"/>
      <c r="CC2" s="495"/>
      <c r="CD2" s="495"/>
      <c r="CE2" s="495"/>
      <c r="CF2" s="495"/>
      <c r="CG2" s="495"/>
      <c r="CH2" s="495"/>
      <c r="CI2" s="495"/>
      <c r="CJ2" s="495"/>
      <c r="CK2" s="495"/>
      <c r="CL2" s="495"/>
      <c r="CM2" s="495"/>
      <c r="CN2" s="495"/>
      <c r="CO2" s="495"/>
      <c r="CP2" s="495"/>
      <c r="CQ2" s="495"/>
      <c r="CR2" s="495"/>
      <c r="CS2" s="495"/>
      <c r="CT2" s="495"/>
      <c r="CU2" s="495"/>
      <c r="CV2" s="495"/>
      <c r="CW2" s="495"/>
      <c r="CX2" s="495"/>
      <c r="CY2" s="495"/>
      <c r="CZ2" s="495"/>
      <c r="DA2" s="495"/>
      <c r="DB2" s="495"/>
      <c r="DC2" s="495"/>
      <c r="DD2" s="495"/>
      <c r="DE2" s="495"/>
      <c r="DF2" s="495"/>
      <c r="DG2" s="495"/>
      <c r="DH2" s="495"/>
      <c r="DI2" s="495"/>
      <c r="DJ2" s="495"/>
      <c r="DK2" s="495"/>
      <c r="DL2" s="495"/>
      <c r="DM2" s="495"/>
      <c r="DN2" s="495"/>
      <c r="DO2" s="495"/>
      <c r="DP2" s="495"/>
      <c r="DQ2" s="495"/>
      <c r="DR2" s="495"/>
      <c r="DS2" s="495"/>
      <c r="DT2" s="495"/>
      <c r="DU2" s="495"/>
      <c r="DV2" s="495"/>
      <c r="DW2" s="495"/>
      <c r="DX2" s="495"/>
      <c r="DY2" s="495"/>
      <c r="DZ2" s="495"/>
      <c r="EA2" s="495"/>
      <c r="EB2" s="495"/>
      <c r="EC2" s="495"/>
      <c r="ED2" s="495"/>
      <c r="EE2" s="495"/>
      <c r="EF2" s="495"/>
      <c r="EG2" s="495"/>
      <c r="EH2" s="495"/>
      <c r="EI2" s="495"/>
      <c r="EJ2" s="495"/>
      <c r="EK2" s="495"/>
      <c r="EL2" s="495"/>
      <c r="EM2" s="495"/>
      <c r="EN2" s="495"/>
      <c r="EO2" s="495"/>
      <c r="EP2" s="495"/>
      <c r="EQ2" s="495"/>
      <c r="ER2" s="495"/>
      <c r="ES2" s="495"/>
      <c r="ET2" s="495"/>
      <c r="EU2" s="495"/>
      <c r="EV2" s="495"/>
      <c r="EW2" s="495"/>
      <c r="EX2" s="495"/>
      <c r="EY2" s="495"/>
      <c r="EZ2" s="495"/>
      <c r="FA2" s="495"/>
      <c r="FB2" s="495"/>
      <c r="FC2" s="495"/>
      <c r="FD2" s="495"/>
      <c r="FE2" s="495"/>
      <c r="FF2" s="495"/>
      <c r="FG2" s="495"/>
      <c r="FH2" s="495"/>
      <c r="FI2" s="495"/>
      <c r="FJ2" s="495"/>
      <c r="FK2" s="495"/>
    </row>
    <row r="3" spans="1:167" s="22" customFormat="1" ht="9.75" customHeight="1">
      <c r="BP3" s="505" t="s">
        <v>267</v>
      </c>
      <c r="BQ3" s="505"/>
      <c r="BR3" s="505"/>
      <c r="BS3" s="505"/>
      <c r="BT3" s="505"/>
      <c r="BU3" s="505"/>
      <c r="BV3" s="505"/>
      <c r="BW3" s="505"/>
      <c r="BX3" s="505"/>
      <c r="BY3" s="505"/>
      <c r="BZ3" s="505"/>
      <c r="CA3" s="505"/>
      <c r="CB3" s="505"/>
      <c r="CC3" s="505"/>
      <c r="CD3" s="505"/>
      <c r="CE3" s="505"/>
      <c r="CF3" s="505"/>
      <c r="CG3" s="505"/>
      <c r="CH3" s="505"/>
      <c r="CI3" s="505"/>
      <c r="CJ3" s="505"/>
      <c r="CK3" s="505"/>
      <c r="CL3" s="505"/>
      <c r="CM3" s="505"/>
      <c r="CN3" s="505"/>
      <c r="CO3" s="505"/>
      <c r="CP3" s="505"/>
      <c r="CQ3" s="505"/>
      <c r="CR3" s="505"/>
      <c r="CS3" s="505"/>
      <c r="CT3" s="505"/>
      <c r="CU3" s="505"/>
      <c r="CV3" s="505"/>
      <c r="CW3" s="505"/>
      <c r="CX3" s="505"/>
      <c r="CY3" s="505"/>
      <c r="CZ3" s="505"/>
      <c r="DA3" s="505"/>
      <c r="DB3" s="505"/>
      <c r="DC3" s="505"/>
      <c r="DD3" s="505"/>
      <c r="DE3" s="505"/>
      <c r="DF3" s="505"/>
      <c r="DG3" s="505"/>
      <c r="DH3" s="505"/>
      <c r="DI3" s="505"/>
      <c r="DJ3" s="505"/>
      <c r="DK3" s="505"/>
      <c r="DL3" s="505"/>
      <c r="DM3" s="505"/>
      <c r="DN3" s="505"/>
      <c r="DO3" s="505"/>
      <c r="DP3" s="505"/>
      <c r="DQ3" s="505"/>
      <c r="DR3" s="505"/>
      <c r="DS3" s="505"/>
      <c r="DT3" s="505"/>
      <c r="DU3" s="505"/>
      <c r="DV3" s="505"/>
      <c r="DW3" s="505"/>
      <c r="DX3" s="505"/>
      <c r="DY3" s="505"/>
      <c r="DZ3" s="505"/>
      <c r="EA3" s="505"/>
      <c r="EB3" s="505"/>
      <c r="EC3" s="505"/>
      <c r="ED3" s="505"/>
      <c r="EE3" s="505"/>
      <c r="EF3" s="505"/>
      <c r="EG3" s="505"/>
      <c r="EH3" s="505"/>
      <c r="EI3" s="505"/>
      <c r="EJ3" s="505"/>
      <c r="EK3" s="505"/>
      <c r="EL3" s="505"/>
      <c r="EM3" s="505"/>
      <c r="EN3" s="505"/>
      <c r="EO3" s="505"/>
      <c r="EP3" s="505"/>
      <c r="EQ3" s="505"/>
      <c r="ER3" s="505"/>
      <c r="ES3" s="505"/>
      <c r="ET3" s="505"/>
      <c r="EU3" s="505"/>
      <c r="EV3" s="505"/>
      <c r="EW3" s="505"/>
      <c r="EX3" s="505"/>
      <c r="EY3" s="505"/>
      <c r="EZ3" s="505"/>
      <c r="FA3" s="505"/>
      <c r="FB3" s="505"/>
      <c r="FC3" s="505"/>
      <c r="FD3" s="505"/>
      <c r="FE3" s="505"/>
      <c r="FF3" s="505"/>
      <c r="FG3" s="505"/>
      <c r="FH3" s="505"/>
      <c r="FI3" s="505"/>
      <c r="FJ3" s="505"/>
      <c r="FK3" s="505"/>
    </row>
    <row r="4" spans="1:167" s="23" customFormat="1" ht="10.5" customHeight="1">
      <c r="BP4" s="495"/>
      <c r="BQ4" s="495"/>
      <c r="BR4" s="495"/>
      <c r="BS4" s="495"/>
      <c r="BT4" s="495"/>
      <c r="BU4" s="495"/>
      <c r="BV4" s="495"/>
      <c r="BW4" s="495"/>
      <c r="BX4" s="495"/>
      <c r="BY4" s="495"/>
      <c r="BZ4" s="495"/>
      <c r="CA4" s="495"/>
      <c r="CB4" s="495"/>
      <c r="CC4" s="495"/>
      <c r="CD4" s="495"/>
      <c r="CE4" s="495"/>
      <c r="CF4" s="495"/>
      <c r="CG4" s="495"/>
      <c r="CH4" s="495"/>
      <c r="CI4" s="495"/>
      <c r="CJ4" s="495"/>
      <c r="CK4" s="495"/>
      <c r="CL4" s="25"/>
      <c r="CM4" s="25"/>
      <c r="DT4" s="25"/>
      <c r="DU4" s="25"/>
      <c r="DV4" s="25"/>
      <c r="DW4" s="25"/>
      <c r="DX4" s="25"/>
      <c r="DY4" s="495" t="s">
        <v>674</v>
      </c>
      <c r="DZ4" s="495"/>
      <c r="EA4" s="495"/>
      <c r="EB4" s="495"/>
      <c r="EC4" s="495"/>
      <c r="ED4" s="495"/>
      <c r="EE4" s="495"/>
      <c r="EF4" s="495"/>
      <c r="EG4" s="495"/>
      <c r="EH4" s="495"/>
      <c r="EI4" s="495"/>
      <c r="EJ4" s="495"/>
      <c r="EK4" s="495"/>
      <c r="EL4" s="495"/>
      <c r="EM4" s="495"/>
      <c r="EN4" s="495"/>
      <c r="EO4" s="495"/>
      <c r="EP4" s="495"/>
      <c r="EQ4" s="495"/>
      <c r="ER4" s="495"/>
      <c r="ES4" s="495"/>
      <c r="ET4" s="495"/>
      <c r="EU4" s="495"/>
      <c r="EV4" s="495"/>
      <c r="EW4" s="495"/>
      <c r="EX4" s="495"/>
      <c r="EY4" s="495"/>
      <c r="EZ4" s="495"/>
      <c r="FA4" s="495"/>
      <c r="FB4" s="495"/>
      <c r="FC4" s="495"/>
      <c r="FD4" s="495"/>
      <c r="FE4" s="495"/>
      <c r="FF4" s="495"/>
      <c r="FG4" s="495"/>
      <c r="FH4" s="495"/>
      <c r="FI4" s="495"/>
      <c r="FJ4" s="495"/>
      <c r="FK4" s="495"/>
    </row>
    <row r="5" spans="1:167" s="22" customFormat="1" ht="9.75" customHeight="1">
      <c r="BP5" s="504" t="s">
        <v>24</v>
      </c>
      <c r="BQ5" s="504"/>
      <c r="BR5" s="504"/>
      <c r="BS5" s="504"/>
      <c r="BT5" s="504"/>
      <c r="BU5" s="504"/>
      <c r="BV5" s="504"/>
      <c r="BW5" s="504"/>
      <c r="BX5" s="504"/>
      <c r="BY5" s="504"/>
      <c r="BZ5" s="504"/>
      <c r="CA5" s="504"/>
      <c r="CB5" s="504"/>
      <c r="CC5" s="504"/>
      <c r="CD5" s="504"/>
      <c r="CE5" s="504"/>
      <c r="CF5" s="504"/>
      <c r="CG5" s="504"/>
      <c r="CH5" s="504"/>
      <c r="CI5" s="504"/>
      <c r="CJ5" s="504"/>
      <c r="CK5" s="504"/>
      <c r="CL5" s="51"/>
      <c r="CM5" s="51"/>
      <c r="DY5" s="505" t="s">
        <v>25</v>
      </c>
      <c r="DZ5" s="505"/>
      <c r="EA5" s="505"/>
      <c r="EB5" s="505"/>
      <c r="EC5" s="505"/>
      <c r="ED5" s="505"/>
      <c r="EE5" s="505"/>
      <c r="EF5" s="505"/>
      <c r="EG5" s="505"/>
      <c r="EH5" s="505"/>
      <c r="EI5" s="505"/>
      <c r="EJ5" s="505"/>
      <c r="EK5" s="505"/>
      <c r="EL5" s="505"/>
      <c r="EM5" s="505"/>
      <c r="EN5" s="505"/>
      <c r="EO5" s="505"/>
      <c r="EP5" s="505"/>
      <c r="EQ5" s="505"/>
      <c r="ER5" s="505"/>
      <c r="ES5" s="505"/>
      <c r="ET5" s="505"/>
      <c r="EU5" s="505"/>
      <c r="EV5" s="505"/>
      <c r="EW5" s="505"/>
      <c r="EX5" s="505"/>
      <c r="EY5" s="505"/>
      <c r="EZ5" s="505"/>
      <c r="FA5" s="505"/>
      <c r="FB5" s="505"/>
      <c r="FC5" s="505"/>
      <c r="FD5" s="505"/>
      <c r="FE5" s="505"/>
      <c r="FF5" s="505"/>
      <c r="FG5" s="505"/>
      <c r="FH5" s="505"/>
      <c r="FI5" s="505"/>
      <c r="FJ5" s="505"/>
      <c r="FK5" s="505"/>
    </row>
    <row r="6" spans="1:167" s="23" customFormat="1" ht="10.5" customHeight="1">
      <c r="BP6" s="24" t="s">
        <v>26</v>
      </c>
      <c r="BQ6" s="498" t="s">
        <v>192</v>
      </c>
      <c r="BR6" s="498"/>
      <c r="BS6" s="498"/>
      <c r="BT6" s="498"/>
      <c r="BU6" s="498"/>
      <c r="BV6" s="499" t="s">
        <v>26</v>
      </c>
      <c r="BW6" s="499"/>
      <c r="BX6" s="498" t="s">
        <v>273</v>
      </c>
      <c r="BY6" s="498"/>
      <c r="BZ6" s="498"/>
      <c r="CA6" s="498"/>
      <c r="CB6" s="498"/>
      <c r="CC6" s="498"/>
      <c r="CD6" s="498"/>
      <c r="CE6" s="498"/>
      <c r="CF6" s="498"/>
      <c r="CG6" s="498"/>
      <c r="CH6" s="498"/>
      <c r="CI6" s="498"/>
      <c r="CJ6" s="498"/>
      <c r="CK6" s="498"/>
      <c r="CL6" s="498"/>
      <c r="CM6" s="498"/>
      <c r="CN6" s="498"/>
      <c r="CO6" s="498"/>
      <c r="CP6" s="498"/>
      <c r="CQ6" s="498"/>
      <c r="CR6" s="498"/>
      <c r="CS6" s="498"/>
      <c r="CT6" s="498"/>
      <c r="CU6" s="496">
        <v>20</v>
      </c>
      <c r="CV6" s="496"/>
      <c r="CW6" s="496"/>
      <c r="CX6" s="496"/>
      <c r="CY6" s="497" t="s">
        <v>4</v>
      </c>
      <c r="CZ6" s="497"/>
      <c r="DA6" s="497"/>
      <c r="DB6" s="499" t="s">
        <v>10</v>
      </c>
      <c r="DC6" s="499"/>
      <c r="DD6" s="499"/>
      <c r="FK6" s="24"/>
    </row>
    <row r="7" spans="1:167" s="27" customFormat="1" ht="15" customHeight="1">
      <c r="B7" s="616" t="s">
        <v>268</v>
      </c>
      <c r="C7" s="616"/>
      <c r="D7" s="616"/>
      <c r="E7" s="616"/>
      <c r="F7" s="616"/>
      <c r="G7" s="616"/>
      <c r="H7" s="616"/>
      <c r="I7" s="616"/>
      <c r="J7" s="616"/>
      <c r="K7" s="616"/>
      <c r="L7" s="616"/>
      <c r="M7" s="616"/>
      <c r="N7" s="616"/>
      <c r="O7" s="616"/>
      <c r="P7" s="616"/>
      <c r="Q7" s="616"/>
      <c r="R7" s="616"/>
      <c r="S7" s="616"/>
      <c r="T7" s="616"/>
      <c r="U7" s="616"/>
      <c r="V7" s="616"/>
      <c r="W7" s="616"/>
      <c r="X7" s="616"/>
      <c r="Y7" s="616"/>
      <c r="Z7" s="616"/>
      <c r="AA7" s="616"/>
      <c r="AB7" s="616"/>
      <c r="AC7" s="616"/>
      <c r="AD7" s="616"/>
      <c r="AE7" s="616"/>
      <c r="AF7" s="616"/>
      <c r="AG7" s="616"/>
      <c r="AH7" s="616"/>
      <c r="AI7" s="616"/>
      <c r="AJ7" s="616"/>
      <c r="AK7" s="616"/>
      <c r="AL7" s="616"/>
      <c r="AM7" s="616"/>
      <c r="AN7" s="616"/>
      <c r="AO7" s="616"/>
      <c r="AP7" s="616"/>
      <c r="AQ7" s="616"/>
      <c r="AR7" s="616"/>
      <c r="AS7" s="616"/>
      <c r="AT7" s="616"/>
      <c r="AU7" s="616"/>
      <c r="AV7" s="616"/>
      <c r="AW7" s="616"/>
      <c r="AX7" s="616"/>
      <c r="AY7" s="616"/>
      <c r="AZ7" s="616"/>
      <c r="BA7" s="616"/>
      <c r="BB7" s="616"/>
      <c r="BC7" s="616"/>
      <c r="BD7" s="616"/>
      <c r="BE7" s="616"/>
      <c r="BF7" s="616"/>
      <c r="BG7" s="616"/>
      <c r="BH7" s="616"/>
      <c r="BI7" s="616"/>
      <c r="BJ7" s="616"/>
      <c r="BK7" s="616"/>
      <c r="BL7" s="616"/>
      <c r="BM7" s="616"/>
      <c r="BN7" s="616"/>
      <c r="BO7" s="616"/>
      <c r="BP7" s="616"/>
      <c r="BQ7" s="616"/>
      <c r="BR7" s="616"/>
      <c r="BS7" s="616"/>
      <c r="BT7" s="616"/>
      <c r="BU7" s="616"/>
      <c r="BV7" s="616"/>
      <c r="BW7" s="616"/>
      <c r="BX7" s="616"/>
      <c r="BY7" s="616"/>
      <c r="BZ7" s="616"/>
      <c r="CA7" s="616"/>
      <c r="CB7" s="616"/>
      <c r="CC7" s="616"/>
      <c r="CD7" s="616"/>
      <c r="CE7" s="616"/>
      <c r="CF7" s="616"/>
      <c r="CG7" s="616"/>
      <c r="CH7" s="616"/>
      <c r="CI7" s="616"/>
      <c r="CJ7" s="616"/>
      <c r="CK7" s="616"/>
      <c r="CL7" s="616"/>
      <c r="CM7" s="616"/>
      <c r="CN7" s="616"/>
      <c r="CO7" s="616"/>
      <c r="CP7" s="616"/>
      <c r="CQ7" s="616"/>
      <c r="CR7" s="616"/>
      <c r="CS7" s="616"/>
      <c r="CT7" s="616"/>
      <c r="CU7" s="616"/>
      <c r="CV7" s="616"/>
      <c r="CW7" s="616"/>
      <c r="CX7" s="616"/>
      <c r="CY7" s="616"/>
      <c r="CZ7" s="616"/>
      <c r="DA7" s="616"/>
      <c r="DB7" s="616"/>
      <c r="DC7" s="616"/>
      <c r="DD7" s="616"/>
      <c r="DE7" s="616"/>
      <c r="DF7" s="616"/>
      <c r="DG7" s="616"/>
      <c r="DH7" s="616"/>
      <c r="DI7" s="616"/>
      <c r="DJ7" s="616"/>
      <c r="DK7" s="616"/>
      <c r="DL7" s="616"/>
      <c r="DM7" s="616"/>
      <c r="DN7" s="616"/>
      <c r="DO7" s="616"/>
      <c r="DP7" s="616"/>
      <c r="DQ7" s="616"/>
      <c r="DR7" s="616"/>
      <c r="DS7" s="616"/>
      <c r="DT7" s="616"/>
      <c r="DU7" s="616"/>
      <c r="DV7" s="616"/>
      <c r="DW7" s="616"/>
      <c r="DX7" s="616"/>
      <c r="DY7" s="616"/>
      <c r="DZ7" s="616"/>
      <c r="EA7" s="616"/>
      <c r="EB7" s="616"/>
      <c r="EC7" s="616"/>
      <c r="ED7" s="616"/>
      <c r="EE7" s="616"/>
      <c r="EF7" s="616"/>
      <c r="EG7" s="616"/>
      <c r="EH7" s="616"/>
      <c r="EI7" s="616"/>
      <c r="EJ7" s="616"/>
      <c r="EK7" s="616"/>
      <c r="EL7" s="616"/>
      <c r="EM7" s="616"/>
      <c r="EN7" s="616"/>
      <c r="EO7" s="616"/>
      <c r="EP7" s="616"/>
      <c r="EQ7" s="616"/>
      <c r="ER7" s="616"/>
      <c r="ES7" s="616"/>
      <c r="ET7" s="616"/>
      <c r="EU7" s="616"/>
      <c r="EV7" s="616"/>
      <c r="EW7" s="616"/>
      <c r="EX7" s="616"/>
    </row>
    <row r="8" spans="1:167" s="23" customFormat="1" ht="12" customHeight="1" thickBot="1">
      <c r="A8" s="28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I8" s="50" t="s">
        <v>644</v>
      </c>
      <c r="EJ8" s="587" t="s">
        <v>552</v>
      </c>
      <c r="EK8" s="587"/>
      <c r="EL8" s="587"/>
      <c r="EM8" s="587"/>
      <c r="EN8" s="29" t="s">
        <v>269</v>
      </c>
      <c r="EO8" s="29"/>
      <c r="EP8" s="29"/>
      <c r="EQ8" s="29"/>
      <c r="EZ8" s="620" t="s">
        <v>270</v>
      </c>
      <c r="FA8" s="621"/>
      <c r="FB8" s="621"/>
      <c r="FC8" s="621"/>
      <c r="FD8" s="621"/>
      <c r="FE8" s="621"/>
      <c r="FF8" s="621"/>
      <c r="FG8" s="621"/>
      <c r="FH8" s="621"/>
      <c r="FI8" s="621"/>
      <c r="FJ8" s="621"/>
      <c r="FK8" s="622"/>
    </row>
    <row r="9" spans="1:167" s="23" customFormat="1" ht="12" customHeight="1">
      <c r="EB9" s="29"/>
      <c r="EC9" s="29"/>
      <c r="ED9" s="29"/>
      <c r="EE9" s="29"/>
      <c r="EF9" s="30"/>
      <c r="EG9" s="30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2"/>
      <c r="ES9" s="32"/>
      <c r="ET9" s="32"/>
      <c r="EU9" s="32"/>
      <c r="EW9" s="31"/>
      <c r="EX9" s="32" t="s">
        <v>271</v>
      </c>
      <c r="EZ9" s="613" t="s">
        <v>272</v>
      </c>
      <c r="FA9" s="614"/>
      <c r="FB9" s="614"/>
      <c r="FC9" s="614"/>
      <c r="FD9" s="614"/>
      <c r="FE9" s="614"/>
      <c r="FF9" s="614"/>
      <c r="FG9" s="614"/>
      <c r="FH9" s="614"/>
      <c r="FI9" s="614"/>
      <c r="FJ9" s="614"/>
      <c r="FK9" s="615"/>
    </row>
    <row r="10" spans="1:167" s="23" customFormat="1" ht="10.5" customHeight="1">
      <c r="AQ10" s="24" t="s">
        <v>40</v>
      </c>
      <c r="AR10" s="498" t="s">
        <v>192</v>
      </c>
      <c r="AS10" s="498"/>
      <c r="AT10" s="498"/>
      <c r="AU10" s="498"/>
      <c r="AV10" s="498"/>
      <c r="AW10" s="499" t="s">
        <v>26</v>
      </c>
      <c r="AX10" s="499"/>
      <c r="AY10" s="498" t="s">
        <v>273</v>
      </c>
      <c r="AZ10" s="498"/>
      <c r="BA10" s="498"/>
      <c r="BB10" s="498"/>
      <c r="BC10" s="498"/>
      <c r="BD10" s="498"/>
      <c r="BE10" s="498"/>
      <c r="BF10" s="498"/>
      <c r="BG10" s="498"/>
      <c r="BH10" s="498"/>
      <c r="BI10" s="498"/>
      <c r="BJ10" s="498"/>
      <c r="BK10" s="498"/>
      <c r="BL10" s="498"/>
      <c r="BM10" s="498"/>
      <c r="BN10" s="498"/>
      <c r="BO10" s="498"/>
      <c r="BP10" s="498"/>
      <c r="BQ10" s="498"/>
      <c r="BR10" s="498"/>
      <c r="BS10" s="498"/>
      <c r="BT10" s="498"/>
      <c r="BU10" s="498"/>
      <c r="BV10" s="496">
        <v>20</v>
      </c>
      <c r="BW10" s="496"/>
      <c r="BX10" s="496"/>
      <c r="BY10" s="496"/>
      <c r="BZ10" s="497" t="s">
        <v>4</v>
      </c>
      <c r="CA10" s="497"/>
      <c r="CB10" s="497"/>
      <c r="CC10" s="499" t="s">
        <v>10</v>
      </c>
      <c r="CD10" s="499"/>
      <c r="CE10" s="499"/>
      <c r="ER10" s="24"/>
      <c r="ES10" s="24"/>
      <c r="ET10" s="24"/>
      <c r="EU10" s="24"/>
      <c r="EX10" s="24" t="s">
        <v>29</v>
      </c>
      <c r="EZ10" s="618" t="s">
        <v>193</v>
      </c>
      <c r="FA10" s="541"/>
      <c r="FB10" s="541"/>
      <c r="FC10" s="541"/>
      <c r="FD10" s="541"/>
      <c r="FE10" s="541"/>
      <c r="FF10" s="541"/>
      <c r="FG10" s="541"/>
      <c r="FH10" s="541"/>
      <c r="FI10" s="541"/>
      <c r="FJ10" s="541"/>
      <c r="FK10" s="619"/>
    </row>
    <row r="11" spans="1:167" s="23" customFormat="1" ht="10.5" customHeight="1">
      <c r="A11" s="23" t="s">
        <v>283</v>
      </c>
      <c r="AO11" s="573" t="s">
        <v>701</v>
      </c>
      <c r="AP11" s="573"/>
      <c r="AQ11" s="573"/>
      <c r="AR11" s="573"/>
      <c r="AS11" s="573"/>
      <c r="AT11" s="573"/>
      <c r="AU11" s="573"/>
      <c r="AV11" s="573"/>
      <c r="AW11" s="573"/>
      <c r="AX11" s="573"/>
      <c r="AY11" s="573"/>
      <c r="AZ11" s="573"/>
      <c r="BA11" s="573"/>
      <c r="BB11" s="573"/>
      <c r="BC11" s="573"/>
      <c r="BD11" s="573"/>
      <c r="BE11" s="573"/>
      <c r="BF11" s="573"/>
      <c r="BG11" s="573"/>
      <c r="BH11" s="573"/>
      <c r="BI11" s="573"/>
      <c r="BJ11" s="573"/>
      <c r="BK11" s="573"/>
      <c r="BL11" s="573"/>
      <c r="BM11" s="573"/>
      <c r="BN11" s="573"/>
      <c r="BO11" s="573"/>
      <c r="BP11" s="573"/>
      <c r="BQ11" s="573"/>
      <c r="BR11" s="573"/>
      <c r="BS11" s="573"/>
      <c r="BT11" s="573"/>
      <c r="BU11" s="573"/>
      <c r="BV11" s="573"/>
      <c r="BW11" s="573"/>
      <c r="BX11" s="573"/>
      <c r="BY11" s="573"/>
      <c r="BZ11" s="573"/>
      <c r="CA11" s="573"/>
      <c r="CB11" s="573"/>
      <c r="CC11" s="573"/>
      <c r="CD11" s="573"/>
      <c r="CE11" s="573"/>
      <c r="CF11" s="573"/>
      <c r="CG11" s="573"/>
      <c r="CH11" s="573"/>
      <c r="CI11" s="573"/>
      <c r="CJ11" s="573"/>
      <c r="CK11" s="573"/>
      <c r="CL11" s="573"/>
      <c r="CM11" s="573"/>
      <c r="CN11" s="573"/>
      <c r="CO11" s="573"/>
      <c r="CP11" s="573"/>
      <c r="CQ11" s="573"/>
      <c r="CR11" s="573"/>
      <c r="CS11" s="573"/>
      <c r="CT11" s="573"/>
      <c r="CU11" s="573"/>
      <c r="CV11" s="573"/>
      <c r="CW11" s="573"/>
      <c r="CX11" s="573"/>
      <c r="CY11" s="573"/>
      <c r="CZ11" s="573"/>
      <c r="DA11" s="573"/>
      <c r="DB11" s="573"/>
      <c r="DC11" s="573"/>
      <c r="DD11" s="573"/>
      <c r="DE11" s="573"/>
      <c r="DF11" s="573"/>
      <c r="DG11" s="573"/>
      <c r="DH11" s="573"/>
      <c r="DI11" s="573"/>
      <c r="DJ11" s="573"/>
      <c r="DK11" s="573"/>
      <c r="DL11" s="573"/>
      <c r="DM11" s="573"/>
      <c r="DN11" s="573"/>
      <c r="DO11" s="573"/>
      <c r="DP11" s="573"/>
      <c r="DQ11" s="573"/>
      <c r="DR11" s="573"/>
      <c r="DS11" s="573"/>
      <c r="DT11" s="573"/>
      <c r="DU11" s="573"/>
      <c r="DV11" s="573"/>
      <c r="DW11" s="573"/>
      <c r="DX11" s="573"/>
      <c r="DY11" s="573"/>
      <c r="DZ11" s="573"/>
      <c r="EA11" s="573"/>
      <c r="EB11" s="573"/>
      <c r="EC11" s="573"/>
      <c r="ED11" s="573"/>
      <c r="EE11" s="573"/>
      <c r="EF11" s="573"/>
      <c r="EG11" s="573"/>
      <c r="EH11" s="573"/>
      <c r="EI11" s="573"/>
      <c r="EJ11" s="573"/>
      <c r="EK11" s="573"/>
      <c r="EL11" s="573"/>
      <c r="ER11" s="24"/>
      <c r="ES11" s="24"/>
      <c r="ET11" s="24"/>
      <c r="EU11" s="24"/>
      <c r="EX11" s="24"/>
      <c r="EZ11" s="597" t="s">
        <v>706</v>
      </c>
      <c r="FA11" s="598"/>
      <c r="FB11" s="598"/>
      <c r="FC11" s="598"/>
      <c r="FD11" s="598"/>
      <c r="FE11" s="598"/>
      <c r="FF11" s="598"/>
      <c r="FG11" s="598"/>
      <c r="FH11" s="598"/>
      <c r="FI11" s="598"/>
      <c r="FJ11" s="598"/>
      <c r="FK11" s="599"/>
    </row>
    <row r="12" spans="1:167" s="23" customFormat="1" ht="10.5" customHeight="1">
      <c r="A12" s="23" t="s">
        <v>284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O12" s="574"/>
      <c r="AP12" s="574"/>
      <c r="AQ12" s="574"/>
      <c r="AR12" s="574"/>
      <c r="AS12" s="574"/>
      <c r="AT12" s="574"/>
      <c r="AU12" s="574"/>
      <c r="AV12" s="574"/>
      <c r="AW12" s="574"/>
      <c r="AX12" s="574"/>
      <c r="AY12" s="574"/>
      <c r="AZ12" s="574"/>
      <c r="BA12" s="574"/>
      <c r="BB12" s="574"/>
      <c r="BC12" s="574"/>
      <c r="BD12" s="574"/>
      <c r="BE12" s="574"/>
      <c r="BF12" s="574"/>
      <c r="BG12" s="574"/>
      <c r="BH12" s="574"/>
      <c r="BI12" s="574"/>
      <c r="BJ12" s="574"/>
      <c r="BK12" s="574"/>
      <c r="BL12" s="574"/>
      <c r="BM12" s="574"/>
      <c r="BN12" s="574"/>
      <c r="BO12" s="574"/>
      <c r="BP12" s="574"/>
      <c r="BQ12" s="574"/>
      <c r="BR12" s="574"/>
      <c r="BS12" s="574"/>
      <c r="BT12" s="574"/>
      <c r="BU12" s="574"/>
      <c r="BV12" s="574"/>
      <c r="BW12" s="574"/>
      <c r="BX12" s="574"/>
      <c r="BY12" s="574"/>
      <c r="BZ12" s="574"/>
      <c r="CA12" s="574"/>
      <c r="CB12" s="574"/>
      <c r="CC12" s="574"/>
      <c r="CD12" s="574"/>
      <c r="CE12" s="574"/>
      <c r="CF12" s="574"/>
      <c r="CG12" s="574"/>
      <c r="CH12" s="574"/>
      <c r="CI12" s="574"/>
      <c r="CJ12" s="574"/>
      <c r="CK12" s="574"/>
      <c r="CL12" s="574"/>
      <c r="CM12" s="574"/>
      <c r="CN12" s="574"/>
      <c r="CO12" s="574"/>
      <c r="CP12" s="574"/>
      <c r="CQ12" s="574"/>
      <c r="CR12" s="574"/>
      <c r="CS12" s="574"/>
      <c r="CT12" s="574"/>
      <c r="CU12" s="574"/>
      <c r="CV12" s="574"/>
      <c r="CW12" s="574"/>
      <c r="CX12" s="574"/>
      <c r="CY12" s="574"/>
      <c r="CZ12" s="574"/>
      <c r="DA12" s="574"/>
      <c r="DB12" s="574"/>
      <c r="DC12" s="574"/>
      <c r="DD12" s="574"/>
      <c r="DE12" s="574"/>
      <c r="DF12" s="574"/>
      <c r="DG12" s="574"/>
      <c r="DH12" s="574"/>
      <c r="DI12" s="574"/>
      <c r="DJ12" s="574"/>
      <c r="DK12" s="574"/>
      <c r="DL12" s="574"/>
      <c r="DM12" s="574"/>
      <c r="DN12" s="574"/>
      <c r="DO12" s="574"/>
      <c r="DP12" s="574"/>
      <c r="DQ12" s="574"/>
      <c r="DR12" s="574"/>
      <c r="DS12" s="574"/>
      <c r="DT12" s="574"/>
      <c r="DU12" s="574"/>
      <c r="DV12" s="574"/>
      <c r="DW12" s="574"/>
      <c r="DX12" s="574"/>
      <c r="DY12" s="574"/>
      <c r="DZ12" s="574"/>
      <c r="EA12" s="574"/>
      <c r="EB12" s="574"/>
      <c r="EC12" s="574"/>
      <c r="ED12" s="574"/>
      <c r="EE12" s="574"/>
      <c r="EF12" s="574"/>
      <c r="EG12" s="574"/>
      <c r="EH12" s="574"/>
      <c r="EI12" s="574"/>
      <c r="EJ12" s="574"/>
      <c r="EK12" s="574"/>
      <c r="EL12" s="574"/>
      <c r="ER12" s="24"/>
      <c r="ES12" s="24"/>
      <c r="ET12" s="24"/>
      <c r="EU12" s="24"/>
      <c r="EX12" s="24" t="s">
        <v>285</v>
      </c>
      <c r="EZ12" s="604"/>
      <c r="FA12" s="498"/>
      <c r="FB12" s="498"/>
      <c r="FC12" s="498"/>
      <c r="FD12" s="498"/>
      <c r="FE12" s="498"/>
      <c r="FF12" s="498"/>
      <c r="FG12" s="498"/>
      <c r="FH12" s="498"/>
      <c r="FI12" s="498"/>
      <c r="FJ12" s="498"/>
      <c r="FK12" s="605"/>
    </row>
    <row r="13" spans="1:167" s="23" customFormat="1" ht="3" customHeight="1" thickBot="1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R13" s="24"/>
      <c r="ES13" s="24"/>
      <c r="ET13" s="24"/>
      <c r="EU13" s="24"/>
      <c r="EX13" s="24"/>
      <c r="EZ13" s="597"/>
      <c r="FA13" s="598"/>
      <c r="FB13" s="598"/>
      <c r="FC13" s="598"/>
      <c r="FD13" s="598"/>
      <c r="FE13" s="598"/>
      <c r="FF13" s="598"/>
      <c r="FG13" s="598"/>
      <c r="FH13" s="598"/>
      <c r="FI13" s="598"/>
      <c r="FJ13" s="598"/>
      <c r="FK13" s="599"/>
    </row>
    <row r="14" spans="1:167" s="23" customFormat="1" ht="10.5" customHeight="1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N14" s="26"/>
      <c r="AO14" s="34" t="s">
        <v>286</v>
      </c>
      <c r="AP14" s="26"/>
      <c r="AQ14" s="26"/>
      <c r="AR14" s="26"/>
      <c r="AY14" s="607" t="s">
        <v>702</v>
      </c>
      <c r="AZ14" s="608"/>
      <c r="BA14" s="608"/>
      <c r="BB14" s="608"/>
      <c r="BC14" s="608"/>
      <c r="BD14" s="608"/>
      <c r="BE14" s="608"/>
      <c r="BF14" s="608"/>
      <c r="BG14" s="608"/>
      <c r="BH14" s="608"/>
      <c r="BI14" s="608"/>
      <c r="BJ14" s="608"/>
      <c r="BK14" s="608"/>
      <c r="BL14" s="608"/>
      <c r="BM14" s="608"/>
      <c r="BN14" s="608"/>
      <c r="BO14" s="608"/>
      <c r="BP14" s="608"/>
      <c r="BQ14" s="608"/>
      <c r="BR14" s="608"/>
      <c r="BS14" s="608"/>
      <c r="BT14" s="608"/>
      <c r="BU14" s="608"/>
      <c r="BV14" s="608"/>
      <c r="BW14" s="608"/>
      <c r="BX14" s="608"/>
      <c r="BY14" s="608"/>
      <c r="BZ14" s="609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R14" s="24"/>
      <c r="ES14" s="24"/>
      <c r="ET14" s="24"/>
      <c r="EU14" s="24"/>
      <c r="EX14" s="24" t="s">
        <v>287</v>
      </c>
      <c r="EZ14" s="601"/>
      <c r="FA14" s="602"/>
      <c r="FB14" s="602"/>
      <c r="FC14" s="602"/>
      <c r="FD14" s="602"/>
      <c r="FE14" s="602"/>
      <c r="FF14" s="602"/>
      <c r="FG14" s="602"/>
      <c r="FH14" s="602"/>
      <c r="FI14" s="602"/>
      <c r="FJ14" s="602"/>
      <c r="FK14" s="603"/>
    </row>
    <row r="15" spans="1:167" s="23" customFormat="1" ht="3" customHeight="1" thickBot="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Y15" s="610"/>
      <c r="AZ15" s="611"/>
      <c r="BA15" s="611"/>
      <c r="BB15" s="611"/>
      <c r="BC15" s="611"/>
      <c r="BD15" s="611"/>
      <c r="BE15" s="611"/>
      <c r="BF15" s="611"/>
      <c r="BG15" s="611"/>
      <c r="BH15" s="611"/>
      <c r="BI15" s="611"/>
      <c r="BJ15" s="611"/>
      <c r="BK15" s="611"/>
      <c r="BL15" s="611"/>
      <c r="BM15" s="611"/>
      <c r="BN15" s="611"/>
      <c r="BO15" s="611"/>
      <c r="BP15" s="611"/>
      <c r="BQ15" s="611"/>
      <c r="BR15" s="611"/>
      <c r="BS15" s="611"/>
      <c r="BT15" s="611"/>
      <c r="BU15" s="611"/>
      <c r="BV15" s="611"/>
      <c r="BW15" s="611"/>
      <c r="BX15" s="611"/>
      <c r="BY15" s="611"/>
      <c r="BZ15" s="612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R15" s="24"/>
      <c r="ES15" s="24"/>
      <c r="ET15" s="24"/>
      <c r="EU15" s="24"/>
      <c r="EX15" s="24"/>
      <c r="EZ15" s="604"/>
      <c r="FA15" s="498"/>
      <c r="FB15" s="498"/>
      <c r="FC15" s="498"/>
      <c r="FD15" s="498"/>
      <c r="FE15" s="498"/>
      <c r="FF15" s="498"/>
      <c r="FG15" s="498"/>
      <c r="FH15" s="498"/>
      <c r="FI15" s="498"/>
      <c r="FJ15" s="498"/>
      <c r="FK15" s="605"/>
    </row>
    <row r="16" spans="1:167" s="23" customFormat="1" ht="10.5" customHeight="1">
      <c r="A16" s="23" t="s">
        <v>288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O16" s="575" t="s">
        <v>704</v>
      </c>
      <c r="AP16" s="575"/>
      <c r="AQ16" s="575"/>
      <c r="AR16" s="575"/>
      <c r="AS16" s="575"/>
      <c r="AT16" s="575"/>
      <c r="AU16" s="575"/>
      <c r="AV16" s="575"/>
      <c r="AW16" s="575"/>
      <c r="AX16" s="575"/>
      <c r="AY16" s="575"/>
      <c r="AZ16" s="575"/>
      <c r="BA16" s="575"/>
      <c r="BB16" s="575"/>
      <c r="BC16" s="575"/>
      <c r="BD16" s="575"/>
      <c r="BE16" s="575"/>
      <c r="BF16" s="575"/>
      <c r="BG16" s="575"/>
      <c r="BH16" s="575"/>
      <c r="BI16" s="575"/>
      <c r="BJ16" s="575"/>
      <c r="BK16" s="575"/>
      <c r="BL16" s="575"/>
      <c r="BM16" s="575"/>
      <c r="BN16" s="575"/>
      <c r="BO16" s="575"/>
      <c r="BP16" s="575"/>
      <c r="BQ16" s="575"/>
      <c r="BR16" s="575"/>
      <c r="BS16" s="575"/>
      <c r="BT16" s="575"/>
      <c r="BU16" s="575"/>
      <c r="BV16" s="575"/>
      <c r="BW16" s="575"/>
      <c r="BX16" s="575"/>
      <c r="BY16" s="575"/>
      <c r="BZ16" s="575"/>
      <c r="CA16" s="575"/>
      <c r="CB16" s="575"/>
      <c r="CC16" s="575"/>
      <c r="CD16" s="575"/>
      <c r="CE16" s="575"/>
      <c r="CF16" s="575"/>
      <c r="CG16" s="575"/>
      <c r="CH16" s="575"/>
      <c r="CI16" s="575"/>
      <c r="CJ16" s="575"/>
      <c r="CK16" s="575"/>
      <c r="CL16" s="575"/>
      <c r="CM16" s="575"/>
      <c r="CN16" s="575"/>
      <c r="CO16" s="575"/>
      <c r="CP16" s="575"/>
      <c r="CQ16" s="575"/>
      <c r="CR16" s="575"/>
      <c r="CS16" s="575"/>
      <c r="CT16" s="575"/>
      <c r="CU16" s="575"/>
      <c r="CV16" s="575"/>
      <c r="CW16" s="575"/>
      <c r="CX16" s="575"/>
      <c r="CY16" s="575"/>
      <c r="CZ16" s="575"/>
      <c r="DA16" s="575"/>
      <c r="DB16" s="575"/>
      <c r="DC16" s="575"/>
      <c r="DD16" s="575"/>
      <c r="DE16" s="575"/>
      <c r="DF16" s="575"/>
      <c r="DG16" s="575"/>
      <c r="DH16" s="575"/>
      <c r="DI16" s="575"/>
      <c r="DJ16" s="575"/>
      <c r="DK16" s="575"/>
      <c r="DL16" s="575"/>
      <c r="DM16" s="575"/>
      <c r="DN16" s="575"/>
      <c r="DO16" s="575"/>
      <c r="DP16" s="575"/>
      <c r="DQ16" s="575"/>
      <c r="DR16" s="575"/>
      <c r="DS16" s="575"/>
      <c r="DT16" s="575"/>
      <c r="DU16" s="575"/>
      <c r="DV16" s="575"/>
      <c r="DW16" s="575"/>
      <c r="DX16" s="575"/>
      <c r="DY16" s="575"/>
      <c r="DZ16" s="575"/>
      <c r="EA16" s="575"/>
      <c r="EB16" s="575"/>
      <c r="EC16" s="575"/>
      <c r="ED16" s="575"/>
      <c r="EE16" s="575"/>
      <c r="EF16" s="575"/>
      <c r="EG16" s="575"/>
      <c r="EH16" s="575"/>
      <c r="EI16" s="575"/>
      <c r="EJ16" s="575"/>
      <c r="EK16" s="575"/>
      <c r="EL16" s="575"/>
      <c r="ER16" s="24"/>
      <c r="ES16" s="24"/>
      <c r="ET16" s="24"/>
      <c r="EU16" s="24"/>
      <c r="EX16" s="32" t="s">
        <v>289</v>
      </c>
      <c r="EZ16" s="618" t="s">
        <v>703</v>
      </c>
      <c r="FA16" s="541"/>
      <c r="FB16" s="541"/>
      <c r="FC16" s="541"/>
      <c r="FD16" s="541"/>
      <c r="FE16" s="541"/>
      <c r="FF16" s="541"/>
      <c r="FG16" s="541"/>
      <c r="FH16" s="541"/>
      <c r="FI16" s="541"/>
      <c r="FJ16" s="541"/>
      <c r="FK16" s="619"/>
    </row>
    <row r="17" spans="1:167" s="23" customFormat="1" ht="10.5" customHeight="1">
      <c r="A17" s="23" t="s">
        <v>290</v>
      </c>
      <c r="AO17" s="606" t="s">
        <v>667</v>
      </c>
      <c r="AP17" s="606"/>
      <c r="AQ17" s="606"/>
      <c r="AR17" s="606"/>
      <c r="AS17" s="606"/>
      <c r="AT17" s="606"/>
      <c r="AU17" s="606"/>
      <c r="AV17" s="606"/>
      <c r="AW17" s="606"/>
      <c r="AX17" s="606"/>
      <c r="AY17" s="606"/>
      <c r="AZ17" s="606"/>
      <c r="BA17" s="606"/>
      <c r="BB17" s="606"/>
      <c r="BC17" s="606"/>
      <c r="BD17" s="606"/>
      <c r="BE17" s="606"/>
      <c r="BF17" s="606"/>
      <c r="BG17" s="606"/>
      <c r="BH17" s="606"/>
      <c r="BI17" s="606"/>
      <c r="BJ17" s="606"/>
      <c r="BK17" s="606"/>
      <c r="BL17" s="606"/>
      <c r="BM17" s="606"/>
      <c r="BN17" s="606"/>
      <c r="BO17" s="606"/>
      <c r="BP17" s="606"/>
      <c r="BQ17" s="606"/>
      <c r="BR17" s="606"/>
      <c r="BS17" s="606"/>
      <c r="BT17" s="606"/>
      <c r="BU17" s="606"/>
      <c r="BV17" s="606"/>
      <c r="BW17" s="606"/>
      <c r="BX17" s="606"/>
      <c r="BY17" s="606"/>
      <c r="BZ17" s="606"/>
      <c r="CA17" s="606"/>
      <c r="CB17" s="606"/>
      <c r="CC17" s="606"/>
      <c r="CD17" s="606"/>
      <c r="CE17" s="606"/>
      <c r="CF17" s="606"/>
      <c r="CG17" s="606"/>
      <c r="CH17" s="606"/>
      <c r="CI17" s="606"/>
      <c r="CJ17" s="606"/>
      <c r="CK17" s="606"/>
      <c r="CL17" s="606"/>
      <c r="CM17" s="606"/>
      <c r="CN17" s="606"/>
      <c r="CO17" s="606"/>
      <c r="CP17" s="606"/>
      <c r="CQ17" s="606"/>
      <c r="CR17" s="606"/>
      <c r="CS17" s="606"/>
      <c r="CT17" s="606"/>
      <c r="CU17" s="606"/>
      <c r="CV17" s="606"/>
      <c r="CW17" s="606"/>
      <c r="CX17" s="606"/>
      <c r="CY17" s="606"/>
      <c r="CZ17" s="606"/>
      <c r="DA17" s="606"/>
      <c r="DB17" s="606"/>
      <c r="DC17" s="606"/>
      <c r="DD17" s="606"/>
      <c r="DE17" s="606"/>
      <c r="DF17" s="606"/>
      <c r="DG17" s="606"/>
      <c r="DH17" s="606"/>
      <c r="DI17" s="606"/>
      <c r="DJ17" s="606"/>
      <c r="DK17" s="606"/>
      <c r="DL17" s="606"/>
      <c r="DM17" s="606"/>
      <c r="DN17" s="606"/>
      <c r="DO17" s="606"/>
      <c r="DP17" s="606"/>
      <c r="DQ17" s="606"/>
      <c r="DR17" s="606"/>
      <c r="DS17" s="606"/>
      <c r="DT17" s="606"/>
      <c r="DU17" s="606"/>
      <c r="DV17" s="606"/>
      <c r="DW17" s="606"/>
      <c r="DX17" s="606"/>
      <c r="DY17" s="606"/>
      <c r="DZ17" s="606"/>
      <c r="EA17" s="606"/>
      <c r="EB17" s="606"/>
      <c r="EC17" s="606"/>
      <c r="ED17" s="606"/>
      <c r="EE17" s="606"/>
      <c r="EF17" s="606"/>
      <c r="EG17" s="606"/>
      <c r="EH17" s="606"/>
      <c r="EI17" s="606"/>
      <c r="EJ17" s="606"/>
      <c r="EK17" s="606"/>
      <c r="EL17" s="606"/>
      <c r="ER17" s="24"/>
      <c r="ES17" s="24"/>
      <c r="ET17" s="24"/>
      <c r="EU17" s="24"/>
      <c r="EX17" s="24"/>
      <c r="EZ17" s="597"/>
      <c r="FA17" s="598"/>
      <c r="FB17" s="598"/>
      <c r="FC17" s="598"/>
      <c r="FD17" s="598"/>
      <c r="FE17" s="598"/>
      <c r="FF17" s="598"/>
      <c r="FG17" s="598"/>
      <c r="FH17" s="598"/>
      <c r="FI17" s="598"/>
      <c r="FJ17" s="598"/>
      <c r="FK17" s="599"/>
    </row>
    <row r="18" spans="1:167" s="23" customFormat="1" ht="10.5" customHeight="1">
      <c r="A18" s="23" t="s">
        <v>33</v>
      </c>
      <c r="AO18" s="575"/>
      <c r="AP18" s="575"/>
      <c r="AQ18" s="575"/>
      <c r="AR18" s="575"/>
      <c r="AS18" s="575"/>
      <c r="AT18" s="575"/>
      <c r="AU18" s="575"/>
      <c r="AV18" s="575"/>
      <c r="AW18" s="575"/>
      <c r="AX18" s="575"/>
      <c r="AY18" s="575"/>
      <c r="AZ18" s="575"/>
      <c r="BA18" s="575"/>
      <c r="BB18" s="575"/>
      <c r="BC18" s="575"/>
      <c r="BD18" s="575"/>
      <c r="BE18" s="575"/>
      <c r="BF18" s="575"/>
      <c r="BG18" s="575"/>
      <c r="BH18" s="575"/>
      <c r="BI18" s="575"/>
      <c r="BJ18" s="575"/>
      <c r="BK18" s="575"/>
      <c r="BL18" s="575"/>
      <c r="BM18" s="575"/>
      <c r="BN18" s="575"/>
      <c r="BO18" s="575"/>
      <c r="BP18" s="575"/>
      <c r="BQ18" s="575"/>
      <c r="BR18" s="575"/>
      <c r="BS18" s="575"/>
      <c r="BT18" s="575"/>
      <c r="BU18" s="575"/>
      <c r="BV18" s="575"/>
      <c r="BW18" s="575"/>
      <c r="BX18" s="575"/>
      <c r="BY18" s="575"/>
      <c r="BZ18" s="575"/>
      <c r="CA18" s="575"/>
      <c r="CB18" s="575"/>
      <c r="CC18" s="575"/>
      <c r="CD18" s="575"/>
      <c r="CE18" s="575"/>
      <c r="CF18" s="575"/>
      <c r="CG18" s="575"/>
      <c r="CH18" s="575"/>
      <c r="CI18" s="575"/>
      <c r="CJ18" s="575"/>
      <c r="CK18" s="575"/>
      <c r="CL18" s="575"/>
      <c r="CM18" s="575"/>
      <c r="CN18" s="575"/>
      <c r="CO18" s="575"/>
      <c r="CP18" s="575"/>
      <c r="CQ18" s="575"/>
      <c r="CR18" s="575"/>
      <c r="CS18" s="575"/>
      <c r="CT18" s="575"/>
      <c r="CU18" s="575"/>
      <c r="CV18" s="575"/>
      <c r="CW18" s="575"/>
      <c r="CX18" s="575"/>
      <c r="CY18" s="575"/>
      <c r="CZ18" s="575"/>
      <c r="DA18" s="575"/>
      <c r="DB18" s="575"/>
      <c r="DC18" s="575"/>
      <c r="DD18" s="575"/>
      <c r="DE18" s="575"/>
      <c r="DF18" s="575"/>
      <c r="DG18" s="575"/>
      <c r="DH18" s="575"/>
      <c r="DI18" s="575"/>
      <c r="DJ18" s="575"/>
      <c r="DK18" s="575"/>
      <c r="DL18" s="575"/>
      <c r="DM18" s="575"/>
      <c r="DN18" s="575"/>
      <c r="DO18" s="575"/>
      <c r="DP18" s="575"/>
      <c r="DQ18" s="575"/>
      <c r="DR18" s="575"/>
      <c r="DS18" s="575"/>
      <c r="DT18" s="575"/>
      <c r="DU18" s="575"/>
      <c r="DV18" s="575"/>
      <c r="DW18" s="575"/>
      <c r="DX18" s="575"/>
      <c r="DY18" s="575"/>
      <c r="DZ18" s="575"/>
      <c r="EA18" s="575"/>
      <c r="EB18" s="575"/>
      <c r="EC18" s="575"/>
      <c r="ED18" s="575"/>
      <c r="EE18" s="575"/>
      <c r="EF18" s="575"/>
      <c r="EG18" s="575"/>
      <c r="EH18" s="575"/>
      <c r="EI18" s="575"/>
      <c r="EJ18" s="575"/>
      <c r="EK18" s="575"/>
      <c r="EL18" s="575"/>
      <c r="ER18" s="24"/>
      <c r="ES18" s="24"/>
      <c r="ET18" s="24"/>
      <c r="EU18" s="24"/>
      <c r="EX18" s="24" t="s">
        <v>291</v>
      </c>
      <c r="EZ18" s="521" t="s">
        <v>707</v>
      </c>
      <c r="FA18" s="522"/>
      <c r="FB18" s="522"/>
      <c r="FC18" s="522"/>
      <c r="FD18" s="522"/>
      <c r="FE18" s="522"/>
      <c r="FF18" s="522"/>
      <c r="FG18" s="522"/>
      <c r="FH18" s="522"/>
      <c r="FI18" s="522"/>
      <c r="FJ18" s="522"/>
      <c r="FK18" s="600"/>
    </row>
    <row r="19" spans="1:167" s="23" customFormat="1" ht="10.5" customHeight="1">
      <c r="A19" s="23" t="s">
        <v>290</v>
      </c>
      <c r="AO19" s="606" t="s">
        <v>705</v>
      </c>
      <c r="AP19" s="606"/>
      <c r="AQ19" s="606"/>
      <c r="AR19" s="606"/>
      <c r="AS19" s="606"/>
      <c r="AT19" s="606"/>
      <c r="AU19" s="606"/>
      <c r="AV19" s="606"/>
      <c r="AW19" s="606"/>
      <c r="AX19" s="606"/>
      <c r="AY19" s="606"/>
      <c r="AZ19" s="606"/>
      <c r="BA19" s="606"/>
      <c r="BB19" s="606"/>
      <c r="BC19" s="606"/>
      <c r="BD19" s="606"/>
      <c r="BE19" s="606"/>
      <c r="BF19" s="606"/>
      <c r="BG19" s="606"/>
      <c r="BH19" s="606"/>
      <c r="BI19" s="606"/>
      <c r="BJ19" s="606"/>
      <c r="BK19" s="606"/>
      <c r="BL19" s="606"/>
      <c r="BM19" s="606"/>
      <c r="BN19" s="606"/>
      <c r="BO19" s="606"/>
      <c r="BP19" s="606"/>
      <c r="BQ19" s="606"/>
      <c r="BR19" s="606"/>
      <c r="BS19" s="606"/>
      <c r="BT19" s="606"/>
      <c r="BU19" s="606"/>
      <c r="BV19" s="606"/>
      <c r="BW19" s="606"/>
      <c r="BX19" s="606"/>
      <c r="BY19" s="606"/>
      <c r="BZ19" s="606"/>
      <c r="CA19" s="606"/>
      <c r="CB19" s="606"/>
      <c r="CC19" s="606"/>
      <c r="CD19" s="606"/>
      <c r="CE19" s="606"/>
      <c r="CF19" s="606"/>
      <c r="CG19" s="606"/>
      <c r="CH19" s="606"/>
      <c r="CI19" s="606"/>
      <c r="CJ19" s="606"/>
      <c r="CK19" s="606"/>
      <c r="CL19" s="606"/>
      <c r="CM19" s="606"/>
      <c r="CN19" s="606"/>
      <c r="CO19" s="606"/>
      <c r="CP19" s="606"/>
      <c r="CQ19" s="606"/>
      <c r="CR19" s="606"/>
      <c r="CS19" s="606"/>
      <c r="CT19" s="606"/>
      <c r="CU19" s="606"/>
      <c r="CV19" s="606"/>
      <c r="CW19" s="606"/>
      <c r="CX19" s="606"/>
      <c r="CY19" s="606"/>
      <c r="CZ19" s="606"/>
      <c r="DA19" s="606"/>
      <c r="DB19" s="606"/>
      <c r="DC19" s="606"/>
      <c r="DD19" s="606"/>
      <c r="DE19" s="606"/>
      <c r="DF19" s="606"/>
      <c r="DG19" s="606"/>
      <c r="DH19" s="606"/>
      <c r="DI19" s="606"/>
      <c r="DJ19" s="606"/>
      <c r="DK19" s="606"/>
      <c r="DL19" s="606"/>
      <c r="DM19" s="606"/>
      <c r="DN19" s="606"/>
      <c r="DO19" s="606"/>
      <c r="DP19" s="606"/>
      <c r="DQ19" s="606"/>
      <c r="DR19" s="606"/>
      <c r="DS19" s="606"/>
      <c r="DT19" s="606"/>
      <c r="DU19" s="606"/>
      <c r="DV19" s="606"/>
      <c r="DW19" s="606"/>
      <c r="DX19" s="606"/>
      <c r="DY19" s="606"/>
      <c r="DZ19" s="606"/>
      <c r="EA19" s="606"/>
      <c r="EB19" s="606"/>
      <c r="EC19" s="606"/>
      <c r="ED19" s="606"/>
      <c r="EE19" s="606"/>
      <c r="EF19" s="606"/>
      <c r="EG19" s="606"/>
      <c r="EH19" s="606"/>
      <c r="EI19" s="606"/>
      <c r="EJ19" s="606"/>
      <c r="EK19" s="606"/>
      <c r="EL19" s="606"/>
      <c r="EN19" s="31"/>
      <c r="EO19" s="31"/>
      <c r="EP19" s="31"/>
      <c r="EQ19" s="31"/>
      <c r="ER19" s="32"/>
      <c r="ES19" s="32"/>
      <c r="ET19" s="32"/>
      <c r="EU19" s="32"/>
      <c r="EW19" s="31"/>
      <c r="EZ19" s="597"/>
      <c r="FA19" s="598"/>
      <c r="FB19" s="598"/>
      <c r="FC19" s="598"/>
      <c r="FD19" s="598"/>
      <c r="FE19" s="598"/>
      <c r="FF19" s="598"/>
      <c r="FG19" s="598"/>
      <c r="FH19" s="598"/>
      <c r="FI19" s="598"/>
      <c r="FJ19" s="598"/>
      <c r="FK19" s="599"/>
    </row>
    <row r="20" spans="1:167" s="23" customFormat="1" ht="10.5" customHeight="1">
      <c r="A20" s="23" t="s">
        <v>292</v>
      </c>
      <c r="AO20" s="575"/>
      <c r="AP20" s="575"/>
      <c r="AQ20" s="575"/>
      <c r="AR20" s="575"/>
      <c r="AS20" s="575"/>
      <c r="AT20" s="575"/>
      <c r="AU20" s="575"/>
      <c r="AV20" s="575"/>
      <c r="AW20" s="575"/>
      <c r="AX20" s="575"/>
      <c r="AY20" s="575"/>
      <c r="AZ20" s="575"/>
      <c r="BA20" s="575"/>
      <c r="BB20" s="575"/>
      <c r="BC20" s="575"/>
      <c r="BD20" s="575"/>
      <c r="BE20" s="575"/>
      <c r="BF20" s="575"/>
      <c r="BG20" s="575"/>
      <c r="BH20" s="575"/>
      <c r="BI20" s="575"/>
      <c r="BJ20" s="575"/>
      <c r="BK20" s="575"/>
      <c r="BL20" s="575"/>
      <c r="BM20" s="575"/>
      <c r="BN20" s="575"/>
      <c r="BO20" s="575"/>
      <c r="BP20" s="575"/>
      <c r="BQ20" s="575"/>
      <c r="BR20" s="575"/>
      <c r="BS20" s="575"/>
      <c r="BT20" s="575"/>
      <c r="BU20" s="575"/>
      <c r="BV20" s="575"/>
      <c r="BW20" s="575"/>
      <c r="BX20" s="575"/>
      <c r="BY20" s="575"/>
      <c r="BZ20" s="575"/>
      <c r="CA20" s="575"/>
      <c r="CB20" s="575"/>
      <c r="CC20" s="575"/>
      <c r="CD20" s="575"/>
      <c r="CE20" s="575"/>
      <c r="CF20" s="575"/>
      <c r="CG20" s="575"/>
      <c r="CH20" s="575"/>
      <c r="CI20" s="575"/>
      <c r="CJ20" s="575"/>
      <c r="CK20" s="575"/>
      <c r="CL20" s="575"/>
      <c r="CM20" s="575"/>
      <c r="CN20" s="575"/>
      <c r="CO20" s="575"/>
      <c r="CP20" s="575"/>
      <c r="CQ20" s="575"/>
      <c r="CR20" s="575"/>
      <c r="CS20" s="575"/>
      <c r="CT20" s="575"/>
      <c r="CU20" s="575"/>
      <c r="CV20" s="575"/>
      <c r="CW20" s="575"/>
      <c r="CX20" s="575"/>
      <c r="CY20" s="575"/>
      <c r="CZ20" s="575"/>
      <c r="DA20" s="575"/>
      <c r="DB20" s="575"/>
      <c r="DC20" s="575"/>
      <c r="DD20" s="575"/>
      <c r="DE20" s="575"/>
      <c r="DF20" s="575"/>
      <c r="DG20" s="575"/>
      <c r="DH20" s="575"/>
      <c r="DI20" s="575"/>
      <c r="DJ20" s="575"/>
      <c r="DK20" s="575"/>
      <c r="DL20" s="575"/>
      <c r="DM20" s="575"/>
      <c r="DN20" s="575"/>
      <c r="DO20" s="575"/>
      <c r="DP20" s="575"/>
      <c r="DQ20" s="575"/>
      <c r="DR20" s="575"/>
      <c r="DS20" s="575"/>
      <c r="DT20" s="575"/>
      <c r="DU20" s="575"/>
      <c r="DV20" s="575"/>
      <c r="DW20" s="575"/>
      <c r="DX20" s="575"/>
      <c r="DY20" s="575"/>
      <c r="DZ20" s="575"/>
      <c r="EA20" s="575"/>
      <c r="EB20" s="575"/>
      <c r="EC20" s="575"/>
      <c r="ED20" s="575"/>
      <c r="EE20" s="575"/>
      <c r="EF20" s="575"/>
      <c r="EG20" s="575"/>
      <c r="EH20" s="575"/>
      <c r="EI20" s="575"/>
      <c r="EJ20" s="575"/>
      <c r="EK20" s="575"/>
      <c r="EL20" s="575"/>
      <c r="EN20" s="31"/>
      <c r="EO20" s="31"/>
      <c r="EP20" s="31"/>
      <c r="EQ20" s="31"/>
      <c r="ER20" s="32"/>
      <c r="ES20" s="32"/>
      <c r="ET20" s="32"/>
      <c r="EU20" s="32"/>
      <c r="EW20" s="31"/>
      <c r="EX20" s="24" t="s">
        <v>285</v>
      </c>
      <c r="EZ20" s="604"/>
      <c r="FA20" s="498"/>
      <c r="FB20" s="498"/>
      <c r="FC20" s="498"/>
      <c r="FD20" s="498"/>
      <c r="FE20" s="498"/>
      <c r="FF20" s="498"/>
      <c r="FG20" s="498"/>
      <c r="FH20" s="498"/>
      <c r="FI20" s="498"/>
      <c r="FJ20" s="498"/>
      <c r="FK20" s="605"/>
    </row>
    <row r="21" spans="1:167" s="23" customFormat="1" ht="10.5" customHeight="1">
      <c r="A21" s="23" t="s">
        <v>293</v>
      </c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1"/>
      <c r="EK21" s="31"/>
      <c r="EL21" s="31"/>
      <c r="EM21" s="31"/>
      <c r="EN21" s="31"/>
      <c r="EO21" s="31"/>
      <c r="EP21" s="31"/>
      <c r="EQ21" s="31"/>
      <c r="ER21" s="32"/>
      <c r="ES21" s="32"/>
      <c r="ET21" s="32"/>
      <c r="EU21" s="32"/>
      <c r="EW21" s="31"/>
      <c r="EX21" s="24" t="s">
        <v>36</v>
      </c>
      <c r="EZ21" s="521"/>
      <c r="FA21" s="522"/>
      <c r="FB21" s="522"/>
      <c r="FC21" s="522"/>
      <c r="FD21" s="522"/>
      <c r="FE21" s="522"/>
      <c r="FF21" s="522"/>
      <c r="FG21" s="522"/>
      <c r="FH21" s="522"/>
      <c r="FI21" s="522"/>
      <c r="FJ21" s="522"/>
      <c r="FK21" s="600"/>
    </row>
    <row r="22" spans="1:167" s="23" customFormat="1" ht="10.5" customHeight="1" thickBot="1">
      <c r="L22" s="495"/>
      <c r="M22" s="495"/>
      <c r="N22" s="495"/>
      <c r="O22" s="495"/>
      <c r="P22" s="495"/>
      <c r="Q22" s="495"/>
      <c r="R22" s="495"/>
      <c r="S22" s="495"/>
      <c r="T22" s="495"/>
      <c r="U22" s="495"/>
      <c r="V22" s="495"/>
      <c r="W22" s="495"/>
      <c r="X22" s="495"/>
      <c r="Y22" s="495"/>
      <c r="Z22" s="495"/>
      <c r="AA22" s="495"/>
      <c r="AB22" s="495"/>
      <c r="AC22" s="495"/>
      <c r="AD22" s="495"/>
      <c r="AE22" s="495"/>
      <c r="AF22" s="495"/>
      <c r="AG22" s="495"/>
      <c r="AH22" s="495"/>
      <c r="AI22" s="495"/>
      <c r="AJ22" s="495"/>
      <c r="AK22" s="495"/>
      <c r="AL22" s="495"/>
      <c r="AM22" s="495"/>
      <c r="AN22" s="495"/>
      <c r="AO22" s="495"/>
      <c r="AP22" s="495"/>
      <c r="AQ22" s="495"/>
      <c r="AR22" s="495"/>
      <c r="AS22" s="495"/>
      <c r="AT22" s="495"/>
      <c r="AU22" s="495"/>
      <c r="AV22" s="49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1"/>
      <c r="EK22" s="31"/>
      <c r="EL22" s="31"/>
      <c r="EM22" s="31"/>
      <c r="EN22" s="31"/>
      <c r="EO22" s="31"/>
      <c r="EP22" s="31"/>
      <c r="EQ22" s="31"/>
      <c r="ER22" s="32"/>
      <c r="ES22" s="32"/>
      <c r="ET22" s="32"/>
      <c r="EU22" s="32"/>
      <c r="EW22" s="31"/>
      <c r="EX22" s="24" t="s">
        <v>294</v>
      </c>
      <c r="EZ22" s="623"/>
      <c r="FA22" s="624"/>
      <c r="FB22" s="624"/>
      <c r="FC22" s="624"/>
      <c r="FD22" s="624"/>
      <c r="FE22" s="624"/>
      <c r="FF22" s="624"/>
      <c r="FG22" s="624"/>
      <c r="FH22" s="624"/>
      <c r="FI22" s="624"/>
      <c r="FJ22" s="624"/>
      <c r="FK22" s="625"/>
    </row>
    <row r="23" spans="1:167" s="22" customFormat="1" ht="10.5" customHeight="1" thickBot="1">
      <c r="L23" s="504" t="s">
        <v>295</v>
      </c>
      <c r="M23" s="504"/>
      <c r="N23" s="504"/>
      <c r="O23" s="504"/>
      <c r="P23" s="504"/>
      <c r="Q23" s="504"/>
      <c r="R23" s="504"/>
      <c r="S23" s="504"/>
      <c r="T23" s="504"/>
      <c r="U23" s="504"/>
      <c r="V23" s="504"/>
      <c r="W23" s="504"/>
      <c r="X23" s="504"/>
      <c r="Y23" s="504"/>
      <c r="Z23" s="504"/>
      <c r="AA23" s="504"/>
      <c r="AB23" s="504"/>
      <c r="AC23" s="504"/>
      <c r="AD23" s="504"/>
      <c r="AE23" s="504"/>
      <c r="AF23" s="504"/>
      <c r="AG23" s="504"/>
      <c r="AH23" s="504"/>
      <c r="AI23" s="504"/>
      <c r="AJ23" s="504"/>
      <c r="AK23" s="504"/>
      <c r="AL23" s="504"/>
      <c r="AM23" s="504"/>
      <c r="AN23" s="504"/>
      <c r="AO23" s="504"/>
      <c r="AP23" s="504"/>
      <c r="AQ23" s="504"/>
      <c r="AR23" s="504"/>
      <c r="AS23" s="504"/>
      <c r="AT23" s="504"/>
      <c r="AU23" s="504"/>
      <c r="AV23" s="504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7"/>
      <c r="EK23" s="37"/>
      <c r="EL23" s="37"/>
      <c r="EM23" s="37"/>
      <c r="EN23" s="37"/>
      <c r="EO23" s="37"/>
      <c r="EP23" s="37"/>
      <c r="EQ23" s="37"/>
      <c r="ER23" s="38"/>
      <c r="ES23" s="38"/>
      <c r="ET23" s="38"/>
      <c r="EU23" s="38"/>
      <c r="EW23" s="37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</row>
    <row r="24" spans="1:167" s="23" customFormat="1" thickBot="1">
      <c r="AX24" s="56"/>
      <c r="AY24" s="56"/>
      <c r="AZ24" s="56"/>
      <c r="BA24" s="56"/>
      <c r="BB24" s="56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CB24" s="35"/>
      <c r="CC24" s="35"/>
      <c r="CD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I24" s="35"/>
      <c r="EL24" s="32" t="s">
        <v>296</v>
      </c>
      <c r="EN24" s="584"/>
      <c r="EO24" s="585"/>
      <c r="EP24" s="585"/>
      <c r="EQ24" s="585"/>
      <c r="ER24" s="585"/>
      <c r="ES24" s="585"/>
      <c r="ET24" s="585"/>
      <c r="EU24" s="585"/>
      <c r="EV24" s="585"/>
      <c r="EW24" s="585"/>
      <c r="EX24" s="585"/>
      <c r="EY24" s="585"/>
      <c r="EZ24" s="585"/>
      <c r="FA24" s="585"/>
      <c r="FB24" s="585"/>
      <c r="FC24" s="585"/>
      <c r="FD24" s="585"/>
      <c r="FE24" s="585"/>
      <c r="FF24" s="585"/>
      <c r="FG24" s="585"/>
      <c r="FH24" s="585"/>
      <c r="FI24" s="585"/>
      <c r="FJ24" s="585"/>
      <c r="FK24" s="586"/>
    </row>
    <row r="25" spans="1:167" s="23" customFormat="1" ht="5.0999999999999996" customHeight="1">
      <c r="A25" s="26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1"/>
      <c r="EK25" s="31"/>
      <c r="EL25" s="31"/>
      <c r="EM25" s="31"/>
      <c r="EN25" s="31"/>
      <c r="EO25" s="31"/>
      <c r="EP25" s="31"/>
      <c r="EQ25" s="31"/>
      <c r="ER25" s="32"/>
      <c r="ES25" s="32"/>
      <c r="ET25" s="32"/>
      <c r="EU25" s="32"/>
      <c r="EW25" s="31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</row>
    <row r="26" spans="1:167" s="23" customFormat="1" ht="10.5" customHeight="1">
      <c r="A26" s="569" t="s">
        <v>297</v>
      </c>
      <c r="B26" s="570"/>
      <c r="C26" s="570"/>
      <c r="D26" s="570"/>
      <c r="E26" s="570"/>
      <c r="F26" s="570"/>
      <c r="G26" s="570"/>
      <c r="H26" s="570"/>
      <c r="I26" s="570"/>
      <c r="J26" s="570"/>
      <c r="K26" s="570"/>
      <c r="L26" s="570"/>
      <c r="M26" s="570"/>
      <c r="N26" s="570"/>
      <c r="O26" s="570"/>
      <c r="P26" s="570"/>
      <c r="Q26" s="570"/>
      <c r="R26" s="570"/>
      <c r="S26" s="570"/>
      <c r="T26" s="570"/>
      <c r="U26" s="570"/>
      <c r="V26" s="570"/>
      <c r="W26" s="570"/>
      <c r="X26" s="570"/>
      <c r="Y26" s="570"/>
      <c r="Z26" s="570"/>
      <c r="AA26" s="570"/>
      <c r="AB26" s="570"/>
      <c r="AC26" s="570"/>
      <c r="AD26" s="570"/>
      <c r="AE26" s="571" t="s">
        <v>298</v>
      </c>
      <c r="AF26" s="570"/>
      <c r="AG26" s="570"/>
      <c r="AH26" s="570"/>
      <c r="AI26" s="570"/>
      <c r="AJ26" s="570"/>
      <c r="AK26" s="570"/>
      <c r="AL26" s="570"/>
      <c r="AM26" s="570"/>
      <c r="AN26" s="570"/>
      <c r="AO26" s="553" t="s">
        <v>299</v>
      </c>
      <c r="AP26" s="554"/>
      <c r="AQ26" s="554"/>
      <c r="AR26" s="554"/>
      <c r="AS26" s="554"/>
      <c r="AT26" s="554"/>
      <c r="AU26" s="554"/>
      <c r="AV26" s="554"/>
      <c r="AW26" s="554"/>
      <c r="AX26" s="554"/>
      <c r="AY26" s="571" t="s">
        <v>300</v>
      </c>
      <c r="AZ26" s="570"/>
      <c r="BA26" s="570"/>
      <c r="BB26" s="570"/>
      <c r="BC26" s="570"/>
      <c r="BD26" s="570"/>
      <c r="BE26" s="570"/>
      <c r="BF26" s="570"/>
      <c r="BG26" s="570"/>
      <c r="BH26" s="570"/>
      <c r="BI26" s="556" t="s">
        <v>301</v>
      </c>
      <c r="BJ26" s="557"/>
      <c r="BK26" s="557"/>
      <c r="BL26" s="557"/>
      <c r="BM26" s="557"/>
      <c r="BN26" s="557"/>
      <c r="BO26" s="557"/>
      <c r="BP26" s="557"/>
      <c r="BQ26" s="557"/>
      <c r="BR26" s="557"/>
      <c r="BS26" s="557"/>
      <c r="BT26" s="557"/>
      <c r="BU26" s="557"/>
      <c r="BV26" s="557"/>
      <c r="BW26" s="557"/>
      <c r="BX26" s="557"/>
      <c r="BY26" s="557"/>
      <c r="BZ26" s="557"/>
      <c r="CA26" s="557"/>
      <c r="CB26" s="557"/>
      <c r="CC26" s="557"/>
      <c r="CD26" s="557"/>
      <c r="CE26" s="557"/>
      <c r="CF26" s="557"/>
      <c r="CG26" s="557"/>
      <c r="CH26" s="557"/>
      <c r="CI26" s="557"/>
      <c r="CJ26" s="557"/>
      <c r="CK26" s="557"/>
      <c r="CL26" s="557"/>
      <c r="CM26" s="558"/>
      <c r="CN26" s="559" t="s">
        <v>302</v>
      </c>
      <c r="CO26" s="560"/>
      <c r="CP26" s="560"/>
      <c r="CQ26" s="560"/>
      <c r="CR26" s="560"/>
      <c r="CS26" s="560"/>
      <c r="CT26" s="560"/>
      <c r="CU26" s="560"/>
      <c r="CV26" s="560"/>
      <c r="CW26" s="560"/>
      <c r="CX26" s="560"/>
      <c r="CY26" s="560"/>
      <c r="CZ26" s="560"/>
      <c r="DA26" s="560"/>
      <c r="DB26" s="560"/>
      <c r="DC26" s="560"/>
      <c r="DD26" s="560"/>
      <c r="DE26" s="560"/>
      <c r="DF26" s="560"/>
      <c r="DG26" s="560"/>
      <c r="DH26" s="560"/>
      <c r="DI26" s="560"/>
      <c r="DJ26" s="560"/>
      <c r="DK26" s="560"/>
      <c r="DL26" s="560"/>
      <c r="DM26" s="560"/>
      <c r="DN26" s="560"/>
      <c r="DO26" s="561"/>
      <c r="DP26" s="591" t="s">
        <v>303</v>
      </c>
      <c r="DQ26" s="592"/>
      <c r="DR26" s="592"/>
      <c r="DS26" s="592"/>
      <c r="DT26" s="592"/>
      <c r="DU26" s="592"/>
      <c r="DV26" s="592"/>
      <c r="DW26" s="592"/>
      <c r="DX26" s="592"/>
      <c r="DY26" s="592"/>
      <c r="DZ26" s="592"/>
      <c r="EA26" s="592"/>
      <c r="EB26" s="592"/>
      <c r="EC26" s="592"/>
      <c r="ED26" s="592"/>
      <c r="EE26" s="592"/>
      <c r="EF26" s="592"/>
      <c r="EG26" s="592"/>
      <c r="EH26" s="592"/>
      <c r="EI26" s="592"/>
      <c r="EJ26" s="592"/>
      <c r="EK26" s="592"/>
      <c r="EL26" s="592"/>
      <c r="EM26" s="592"/>
      <c r="EN26" s="592"/>
      <c r="EO26" s="592"/>
      <c r="EP26" s="592"/>
      <c r="EQ26" s="592"/>
      <c r="ER26" s="592"/>
      <c r="ES26" s="592"/>
      <c r="ET26" s="592"/>
      <c r="EU26" s="592"/>
      <c r="EV26" s="592"/>
      <c r="EW26" s="592"/>
      <c r="EX26" s="592"/>
      <c r="EY26" s="592"/>
      <c r="EZ26" s="592"/>
      <c r="FA26" s="592"/>
      <c r="FB26" s="592"/>
      <c r="FC26" s="592"/>
      <c r="FD26" s="592"/>
      <c r="FE26" s="592"/>
      <c r="FF26" s="592"/>
      <c r="FG26" s="592"/>
      <c r="FH26" s="592"/>
      <c r="FI26" s="592"/>
      <c r="FJ26" s="592"/>
      <c r="FK26" s="592"/>
    </row>
    <row r="27" spans="1:167" s="23" customFormat="1" ht="10.5" customHeight="1">
      <c r="A27" s="569"/>
      <c r="B27" s="570"/>
      <c r="C27" s="570"/>
      <c r="D27" s="570"/>
      <c r="E27" s="570"/>
      <c r="F27" s="570"/>
      <c r="G27" s="570"/>
      <c r="H27" s="570"/>
      <c r="I27" s="570"/>
      <c r="J27" s="570"/>
      <c r="K27" s="570"/>
      <c r="L27" s="570"/>
      <c r="M27" s="570"/>
      <c r="N27" s="570"/>
      <c r="O27" s="570"/>
      <c r="P27" s="570"/>
      <c r="Q27" s="570"/>
      <c r="R27" s="570"/>
      <c r="S27" s="570"/>
      <c r="T27" s="570"/>
      <c r="U27" s="570"/>
      <c r="V27" s="570"/>
      <c r="W27" s="570"/>
      <c r="X27" s="570"/>
      <c r="Y27" s="570"/>
      <c r="Z27" s="570"/>
      <c r="AA27" s="570"/>
      <c r="AB27" s="570"/>
      <c r="AC27" s="570"/>
      <c r="AD27" s="570"/>
      <c r="AE27" s="571"/>
      <c r="AF27" s="570"/>
      <c r="AG27" s="570"/>
      <c r="AH27" s="570"/>
      <c r="AI27" s="570"/>
      <c r="AJ27" s="570"/>
      <c r="AK27" s="570"/>
      <c r="AL27" s="570"/>
      <c r="AM27" s="570"/>
      <c r="AN27" s="570"/>
      <c r="AO27" s="553"/>
      <c r="AP27" s="554"/>
      <c r="AQ27" s="554"/>
      <c r="AR27" s="554"/>
      <c r="AS27" s="554"/>
      <c r="AT27" s="554"/>
      <c r="AU27" s="554"/>
      <c r="AV27" s="554"/>
      <c r="AW27" s="554"/>
      <c r="AX27" s="554"/>
      <c r="AY27" s="571"/>
      <c r="AZ27" s="570"/>
      <c r="BA27" s="570"/>
      <c r="BB27" s="570"/>
      <c r="BC27" s="570"/>
      <c r="BD27" s="570"/>
      <c r="BE27" s="570"/>
      <c r="BF27" s="570"/>
      <c r="BG27" s="570"/>
      <c r="BH27" s="570"/>
      <c r="BI27" s="588" t="s">
        <v>304</v>
      </c>
      <c r="BJ27" s="589"/>
      <c r="BK27" s="589"/>
      <c r="BL27" s="589"/>
      <c r="BM27" s="589"/>
      <c r="BN27" s="589"/>
      <c r="BO27" s="589"/>
      <c r="BP27" s="589"/>
      <c r="BQ27" s="589"/>
      <c r="BR27" s="589"/>
      <c r="BS27" s="589"/>
      <c r="BT27" s="589"/>
      <c r="BU27" s="589"/>
      <c r="BV27" s="589"/>
      <c r="BW27" s="589"/>
      <c r="BX27" s="589"/>
      <c r="BY27" s="589"/>
      <c r="BZ27" s="589"/>
      <c r="CA27" s="589"/>
      <c r="CB27" s="589"/>
      <c r="CC27" s="589"/>
      <c r="CD27" s="589"/>
      <c r="CE27" s="589"/>
      <c r="CF27" s="589"/>
      <c r="CG27" s="589"/>
      <c r="CH27" s="589"/>
      <c r="CI27" s="589"/>
      <c r="CJ27" s="589"/>
      <c r="CK27" s="589"/>
      <c r="CL27" s="589"/>
      <c r="CM27" s="590"/>
      <c r="CN27" s="562"/>
      <c r="CO27" s="563"/>
      <c r="CP27" s="563"/>
      <c r="CQ27" s="563"/>
      <c r="CR27" s="563"/>
      <c r="CS27" s="563"/>
      <c r="CT27" s="563"/>
      <c r="CU27" s="563"/>
      <c r="CV27" s="563"/>
      <c r="CW27" s="563"/>
      <c r="CX27" s="563"/>
      <c r="CY27" s="563"/>
      <c r="CZ27" s="563"/>
      <c r="DA27" s="563"/>
      <c r="DB27" s="563"/>
      <c r="DC27" s="563"/>
      <c r="DD27" s="563"/>
      <c r="DE27" s="563"/>
      <c r="DF27" s="563"/>
      <c r="DG27" s="563"/>
      <c r="DH27" s="563"/>
      <c r="DI27" s="563"/>
      <c r="DJ27" s="563"/>
      <c r="DK27" s="563"/>
      <c r="DL27" s="563"/>
      <c r="DM27" s="563"/>
      <c r="DN27" s="563"/>
      <c r="DO27" s="564"/>
      <c r="DP27" s="593"/>
      <c r="DQ27" s="594"/>
      <c r="DR27" s="594"/>
      <c r="DS27" s="594"/>
      <c r="DT27" s="594"/>
      <c r="DU27" s="594"/>
      <c r="DV27" s="594"/>
      <c r="DW27" s="594"/>
      <c r="DX27" s="594"/>
      <c r="DY27" s="594"/>
      <c r="DZ27" s="594"/>
      <c r="EA27" s="594"/>
      <c r="EB27" s="594"/>
      <c r="EC27" s="594"/>
      <c r="ED27" s="594"/>
      <c r="EE27" s="594"/>
      <c r="EF27" s="594"/>
      <c r="EG27" s="594"/>
      <c r="EH27" s="594"/>
      <c r="EI27" s="594"/>
      <c r="EJ27" s="594"/>
      <c r="EK27" s="594"/>
      <c r="EL27" s="594"/>
      <c r="EM27" s="594"/>
      <c r="EN27" s="594"/>
      <c r="EO27" s="594"/>
      <c r="EP27" s="594"/>
      <c r="EQ27" s="594"/>
      <c r="ER27" s="594"/>
      <c r="ES27" s="594"/>
      <c r="ET27" s="594"/>
      <c r="EU27" s="594"/>
      <c r="EV27" s="594"/>
      <c r="EW27" s="594"/>
      <c r="EX27" s="594"/>
      <c r="EY27" s="594"/>
      <c r="EZ27" s="594"/>
      <c r="FA27" s="594"/>
      <c r="FB27" s="594"/>
      <c r="FC27" s="594"/>
      <c r="FD27" s="594"/>
      <c r="FE27" s="594"/>
      <c r="FF27" s="594"/>
      <c r="FG27" s="594"/>
      <c r="FH27" s="594"/>
      <c r="FI27" s="594"/>
      <c r="FJ27" s="594"/>
      <c r="FK27" s="594"/>
    </row>
    <row r="28" spans="1:167" s="41" customFormat="1" ht="10.5" customHeight="1">
      <c r="A28" s="569"/>
      <c r="B28" s="570"/>
      <c r="C28" s="570"/>
      <c r="D28" s="570"/>
      <c r="E28" s="570"/>
      <c r="F28" s="570"/>
      <c r="G28" s="570"/>
      <c r="H28" s="570"/>
      <c r="I28" s="570"/>
      <c r="J28" s="570"/>
      <c r="K28" s="570"/>
      <c r="L28" s="570"/>
      <c r="M28" s="570"/>
      <c r="N28" s="570"/>
      <c r="O28" s="570"/>
      <c r="P28" s="570"/>
      <c r="Q28" s="570"/>
      <c r="R28" s="570"/>
      <c r="S28" s="570"/>
      <c r="T28" s="570"/>
      <c r="U28" s="570"/>
      <c r="V28" s="570"/>
      <c r="W28" s="570"/>
      <c r="X28" s="570"/>
      <c r="Y28" s="570"/>
      <c r="Z28" s="570"/>
      <c r="AA28" s="570"/>
      <c r="AB28" s="570"/>
      <c r="AC28" s="570"/>
      <c r="AD28" s="570"/>
      <c r="AE28" s="570"/>
      <c r="AF28" s="570"/>
      <c r="AG28" s="570"/>
      <c r="AH28" s="570"/>
      <c r="AI28" s="570"/>
      <c r="AJ28" s="570"/>
      <c r="AK28" s="570"/>
      <c r="AL28" s="570"/>
      <c r="AM28" s="570"/>
      <c r="AN28" s="570"/>
      <c r="AO28" s="554"/>
      <c r="AP28" s="554"/>
      <c r="AQ28" s="554"/>
      <c r="AR28" s="554"/>
      <c r="AS28" s="554"/>
      <c r="AT28" s="554"/>
      <c r="AU28" s="554"/>
      <c r="AV28" s="554"/>
      <c r="AW28" s="554"/>
      <c r="AX28" s="554"/>
      <c r="AY28" s="570"/>
      <c r="AZ28" s="570"/>
      <c r="BA28" s="570"/>
      <c r="BB28" s="570"/>
      <c r="BC28" s="570"/>
      <c r="BD28" s="570"/>
      <c r="BE28" s="570"/>
      <c r="BF28" s="570"/>
      <c r="BG28" s="570"/>
      <c r="BH28" s="570"/>
      <c r="BI28" s="57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4" t="s">
        <v>305</v>
      </c>
      <c r="CB28" s="497"/>
      <c r="CC28" s="497"/>
      <c r="CD28" s="497"/>
      <c r="CE28" s="23" t="s">
        <v>10</v>
      </c>
      <c r="CF28" s="23"/>
      <c r="CG28" s="23"/>
      <c r="CH28" s="23"/>
      <c r="CI28" s="23"/>
      <c r="CJ28" s="23"/>
      <c r="CK28" s="23"/>
      <c r="CL28" s="23"/>
      <c r="CM28" s="58"/>
      <c r="CN28" s="562"/>
      <c r="CO28" s="563"/>
      <c r="CP28" s="563"/>
      <c r="CQ28" s="563"/>
      <c r="CR28" s="563"/>
      <c r="CS28" s="563"/>
      <c r="CT28" s="563"/>
      <c r="CU28" s="563"/>
      <c r="CV28" s="563"/>
      <c r="CW28" s="563"/>
      <c r="CX28" s="563"/>
      <c r="CY28" s="563"/>
      <c r="CZ28" s="563"/>
      <c r="DA28" s="563"/>
      <c r="DB28" s="563"/>
      <c r="DC28" s="563"/>
      <c r="DD28" s="563"/>
      <c r="DE28" s="563"/>
      <c r="DF28" s="563"/>
      <c r="DG28" s="563"/>
      <c r="DH28" s="563"/>
      <c r="DI28" s="563"/>
      <c r="DJ28" s="563"/>
      <c r="DK28" s="563"/>
      <c r="DL28" s="563"/>
      <c r="DM28" s="563"/>
      <c r="DN28" s="563"/>
      <c r="DO28" s="564"/>
      <c r="DP28" s="593"/>
      <c r="DQ28" s="594"/>
      <c r="DR28" s="594"/>
      <c r="DS28" s="594"/>
      <c r="DT28" s="594"/>
      <c r="DU28" s="594"/>
      <c r="DV28" s="594"/>
      <c r="DW28" s="594"/>
      <c r="DX28" s="594"/>
      <c r="DY28" s="594"/>
      <c r="DZ28" s="594"/>
      <c r="EA28" s="594"/>
      <c r="EB28" s="594"/>
      <c r="EC28" s="594"/>
      <c r="ED28" s="594"/>
      <c r="EE28" s="594"/>
      <c r="EF28" s="594"/>
      <c r="EG28" s="594"/>
      <c r="EH28" s="594"/>
      <c r="EI28" s="594"/>
      <c r="EJ28" s="594"/>
      <c r="EK28" s="594"/>
      <c r="EL28" s="594"/>
      <c r="EM28" s="594"/>
      <c r="EN28" s="594"/>
      <c r="EO28" s="594"/>
      <c r="EP28" s="594"/>
      <c r="EQ28" s="594"/>
      <c r="ER28" s="594"/>
      <c r="ES28" s="594"/>
      <c r="ET28" s="594"/>
      <c r="EU28" s="594"/>
      <c r="EV28" s="594"/>
      <c r="EW28" s="594"/>
      <c r="EX28" s="594"/>
      <c r="EY28" s="594"/>
      <c r="EZ28" s="594"/>
      <c r="FA28" s="594"/>
      <c r="FB28" s="594"/>
      <c r="FC28" s="594"/>
      <c r="FD28" s="594"/>
      <c r="FE28" s="594"/>
      <c r="FF28" s="594"/>
      <c r="FG28" s="594"/>
      <c r="FH28" s="594"/>
      <c r="FI28" s="594"/>
      <c r="FJ28" s="594"/>
      <c r="FK28" s="594"/>
    </row>
    <row r="29" spans="1:167" s="41" customFormat="1" ht="3" customHeight="1">
      <c r="A29" s="569"/>
      <c r="B29" s="570"/>
      <c r="C29" s="570"/>
      <c r="D29" s="570"/>
      <c r="E29" s="570"/>
      <c r="F29" s="570"/>
      <c r="G29" s="570"/>
      <c r="H29" s="570"/>
      <c r="I29" s="570"/>
      <c r="J29" s="570"/>
      <c r="K29" s="570"/>
      <c r="L29" s="570"/>
      <c r="M29" s="570"/>
      <c r="N29" s="570"/>
      <c r="O29" s="570"/>
      <c r="P29" s="570"/>
      <c r="Q29" s="570"/>
      <c r="R29" s="570"/>
      <c r="S29" s="570"/>
      <c r="T29" s="570"/>
      <c r="U29" s="570"/>
      <c r="V29" s="570"/>
      <c r="W29" s="570"/>
      <c r="X29" s="570"/>
      <c r="Y29" s="570"/>
      <c r="Z29" s="570"/>
      <c r="AA29" s="570"/>
      <c r="AB29" s="570"/>
      <c r="AC29" s="570"/>
      <c r="AD29" s="570"/>
      <c r="AE29" s="570"/>
      <c r="AF29" s="570"/>
      <c r="AG29" s="570"/>
      <c r="AH29" s="570"/>
      <c r="AI29" s="570"/>
      <c r="AJ29" s="570"/>
      <c r="AK29" s="570"/>
      <c r="AL29" s="570"/>
      <c r="AM29" s="570"/>
      <c r="AN29" s="570"/>
      <c r="AO29" s="554"/>
      <c r="AP29" s="554"/>
      <c r="AQ29" s="554"/>
      <c r="AR29" s="554"/>
      <c r="AS29" s="554"/>
      <c r="AT29" s="554"/>
      <c r="AU29" s="554"/>
      <c r="AV29" s="554"/>
      <c r="AW29" s="554"/>
      <c r="AX29" s="554"/>
      <c r="AY29" s="570"/>
      <c r="AZ29" s="570"/>
      <c r="BA29" s="570"/>
      <c r="BB29" s="570"/>
      <c r="BC29" s="570"/>
      <c r="BD29" s="570"/>
      <c r="BE29" s="570"/>
      <c r="BF29" s="570"/>
      <c r="BG29" s="570"/>
      <c r="BH29" s="570"/>
      <c r="BI29" s="42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4"/>
      <c r="CN29" s="565"/>
      <c r="CO29" s="566"/>
      <c r="CP29" s="566"/>
      <c r="CQ29" s="566"/>
      <c r="CR29" s="566"/>
      <c r="CS29" s="566"/>
      <c r="CT29" s="566"/>
      <c r="CU29" s="566"/>
      <c r="CV29" s="566"/>
      <c r="CW29" s="566"/>
      <c r="CX29" s="566"/>
      <c r="CY29" s="566"/>
      <c r="CZ29" s="566"/>
      <c r="DA29" s="566"/>
      <c r="DB29" s="566"/>
      <c r="DC29" s="566"/>
      <c r="DD29" s="566"/>
      <c r="DE29" s="566"/>
      <c r="DF29" s="566"/>
      <c r="DG29" s="566"/>
      <c r="DH29" s="566"/>
      <c r="DI29" s="566"/>
      <c r="DJ29" s="566"/>
      <c r="DK29" s="566"/>
      <c r="DL29" s="566"/>
      <c r="DM29" s="566"/>
      <c r="DN29" s="566"/>
      <c r="DO29" s="567"/>
      <c r="DP29" s="595"/>
      <c r="DQ29" s="596"/>
      <c r="DR29" s="596"/>
      <c r="DS29" s="596"/>
      <c r="DT29" s="596"/>
      <c r="DU29" s="596"/>
      <c r="DV29" s="596"/>
      <c r="DW29" s="596"/>
      <c r="DX29" s="596"/>
      <c r="DY29" s="596"/>
      <c r="DZ29" s="596"/>
      <c r="EA29" s="596"/>
      <c r="EB29" s="596"/>
      <c r="EC29" s="596"/>
      <c r="ED29" s="596"/>
      <c r="EE29" s="596"/>
      <c r="EF29" s="596"/>
      <c r="EG29" s="596"/>
      <c r="EH29" s="596"/>
      <c r="EI29" s="596"/>
      <c r="EJ29" s="596"/>
      <c r="EK29" s="596"/>
      <c r="EL29" s="596"/>
      <c r="EM29" s="596"/>
      <c r="EN29" s="596"/>
      <c r="EO29" s="596"/>
      <c r="EP29" s="596"/>
      <c r="EQ29" s="596"/>
      <c r="ER29" s="596"/>
      <c r="ES29" s="596"/>
      <c r="ET29" s="596"/>
      <c r="EU29" s="596"/>
      <c r="EV29" s="596"/>
      <c r="EW29" s="596"/>
      <c r="EX29" s="596"/>
      <c r="EY29" s="596"/>
      <c r="EZ29" s="596"/>
      <c r="FA29" s="596"/>
      <c r="FB29" s="596"/>
      <c r="FC29" s="596"/>
      <c r="FD29" s="596"/>
      <c r="FE29" s="596"/>
      <c r="FF29" s="596"/>
      <c r="FG29" s="596"/>
      <c r="FH29" s="596"/>
      <c r="FI29" s="596"/>
      <c r="FJ29" s="596"/>
      <c r="FK29" s="596"/>
    </row>
    <row r="30" spans="1:167" s="41" customFormat="1" ht="24" customHeight="1">
      <c r="A30" s="569"/>
      <c r="B30" s="570"/>
      <c r="C30" s="570"/>
      <c r="D30" s="570"/>
      <c r="E30" s="570"/>
      <c r="F30" s="570"/>
      <c r="G30" s="570"/>
      <c r="H30" s="570"/>
      <c r="I30" s="570"/>
      <c r="J30" s="570"/>
      <c r="K30" s="570"/>
      <c r="L30" s="570"/>
      <c r="M30" s="570"/>
      <c r="N30" s="570"/>
      <c r="O30" s="570"/>
      <c r="P30" s="570"/>
      <c r="Q30" s="570"/>
      <c r="R30" s="570"/>
      <c r="S30" s="570"/>
      <c r="T30" s="570"/>
      <c r="U30" s="570"/>
      <c r="V30" s="570"/>
      <c r="W30" s="570"/>
      <c r="X30" s="570"/>
      <c r="Y30" s="570"/>
      <c r="Z30" s="570"/>
      <c r="AA30" s="570"/>
      <c r="AB30" s="570"/>
      <c r="AC30" s="570"/>
      <c r="AD30" s="570"/>
      <c r="AE30" s="570"/>
      <c r="AF30" s="570"/>
      <c r="AG30" s="570"/>
      <c r="AH30" s="570"/>
      <c r="AI30" s="570"/>
      <c r="AJ30" s="570"/>
      <c r="AK30" s="570"/>
      <c r="AL30" s="570"/>
      <c r="AM30" s="570"/>
      <c r="AN30" s="570"/>
      <c r="AO30" s="554"/>
      <c r="AP30" s="554"/>
      <c r="AQ30" s="554"/>
      <c r="AR30" s="554"/>
      <c r="AS30" s="554"/>
      <c r="AT30" s="554"/>
      <c r="AU30" s="554"/>
      <c r="AV30" s="554"/>
      <c r="AW30" s="554"/>
      <c r="AX30" s="554"/>
      <c r="AY30" s="570"/>
      <c r="AZ30" s="570"/>
      <c r="BA30" s="570"/>
      <c r="BB30" s="570"/>
      <c r="BC30" s="570"/>
      <c r="BD30" s="570"/>
      <c r="BE30" s="570"/>
      <c r="BF30" s="570"/>
      <c r="BG30" s="570"/>
      <c r="BH30" s="570"/>
      <c r="BI30" s="555" t="s">
        <v>306</v>
      </c>
      <c r="BJ30" s="555"/>
      <c r="BK30" s="555"/>
      <c r="BL30" s="555"/>
      <c r="BM30" s="555"/>
      <c r="BN30" s="555"/>
      <c r="BO30" s="555"/>
      <c r="BP30" s="555"/>
      <c r="BQ30" s="555"/>
      <c r="BR30" s="555"/>
      <c r="BS30" s="555" t="s">
        <v>307</v>
      </c>
      <c r="BT30" s="555"/>
      <c r="BU30" s="555"/>
      <c r="BV30" s="555"/>
      <c r="BW30" s="555"/>
      <c r="BX30" s="555"/>
      <c r="BY30" s="555"/>
      <c r="BZ30" s="555"/>
      <c r="CA30" s="555"/>
      <c r="CB30" s="555"/>
      <c r="CC30" s="555"/>
      <c r="CD30" s="555"/>
      <c r="CE30" s="555"/>
      <c r="CF30" s="555"/>
      <c r="CG30" s="555"/>
      <c r="CH30" s="555"/>
      <c r="CI30" s="555"/>
      <c r="CJ30" s="555"/>
      <c r="CK30" s="555"/>
      <c r="CL30" s="555"/>
      <c r="CM30" s="555"/>
      <c r="CN30" s="579" t="s">
        <v>306</v>
      </c>
      <c r="CO30" s="580"/>
      <c r="CP30" s="580"/>
      <c r="CQ30" s="580"/>
      <c r="CR30" s="580"/>
      <c r="CS30" s="580"/>
      <c r="CT30" s="580"/>
      <c r="CU30" s="580"/>
      <c r="CV30" s="580"/>
      <c r="CW30" s="580"/>
      <c r="CX30" s="580"/>
      <c r="CY30" s="580"/>
      <c r="CZ30" s="580"/>
      <c r="DA30" s="572"/>
      <c r="DB30" s="579" t="s">
        <v>307</v>
      </c>
      <c r="DC30" s="580"/>
      <c r="DD30" s="580"/>
      <c r="DE30" s="580"/>
      <c r="DF30" s="580"/>
      <c r="DG30" s="580"/>
      <c r="DH30" s="580"/>
      <c r="DI30" s="580"/>
      <c r="DJ30" s="580"/>
      <c r="DK30" s="580"/>
      <c r="DL30" s="580"/>
      <c r="DM30" s="580"/>
      <c r="DN30" s="580"/>
      <c r="DO30" s="572"/>
      <c r="DP30" s="555" t="s">
        <v>308</v>
      </c>
      <c r="DQ30" s="555"/>
      <c r="DR30" s="555"/>
      <c r="DS30" s="555"/>
      <c r="DT30" s="555"/>
      <c r="DU30" s="555"/>
      <c r="DV30" s="555"/>
      <c r="DW30" s="555"/>
      <c r="DX30" s="555"/>
      <c r="DY30" s="555"/>
      <c r="DZ30" s="555"/>
      <c r="EA30" s="555"/>
      <c r="EB30" s="555"/>
      <c r="EC30" s="555"/>
      <c r="ED30" s="555"/>
      <c r="EE30" s="555"/>
      <c r="EF30" s="555"/>
      <c r="EG30" s="555"/>
      <c r="EH30" s="555"/>
      <c r="EI30" s="555"/>
      <c r="EJ30" s="555"/>
      <c r="EK30" s="555"/>
      <c r="EL30" s="555"/>
      <c r="EM30" s="555"/>
      <c r="EN30" s="555" t="s">
        <v>309</v>
      </c>
      <c r="EO30" s="555"/>
      <c r="EP30" s="555"/>
      <c r="EQ30" s="555"/>
      <c r="ER30" s="555"/>
      <c r="ES30" s="555"/>
      <c r="ET30" s="555"/>
      <c r="EU30" s="555"/>
      <c r="EV30" s="555"/>
      <c r="EW30" s="555"/>
      <c r="EX30" s="555"/>
      <c r="EY30" s="555"/>
      <c r="EZ30" s="555"/>
      <c r="FA30" s="555"/>
      <c r="FB30" s="555"/>
      <c r="FC30" s="555"/>
      <c r="FD30" s="555"/>
      <c r="FE30" s="555"/>
      <c r="FF30" s="555"/>
      <c r="FG30" s="555"/>
      <c r="FH30" s="555"/>
      <c r="FI30" s="555"/>
      <c r="FJ30" s="555"/>
      <c r="FK30" s="579"/>
    </row>
    <row r="31" spans="1:167" s="23" customFormat="1" ht="11.1" customHeight="1" thickBot="1">
      <c r="A31" s="572">
        <v>1</v>
      </c>
      <c r="B31" s="555"/>
      <c r="C31" s="555"/>
      <c r="D31" s="555"/>
      <c r="E31" s="555"/>
      <c r="F31" s="555"/>
      <c r="G31" s="555"/>
      <c r="H31" s="555"/>
      <c r="I31" s="555"/>
      <c r="J31" s="555"/>
      <c r="K31" s="555"/>
      <c r="L31" s="555"/>
      <c r="M31" s="555"/>
      <c r="N31" s="555"/>
      <c r="O31" s="555"/>
      <c r="P31" s="555"/>
      <c r="Q31" s="555"/>
      <c r="R31" s="555"/>
      <c r="S31" s="555"/>
      <c r="T31" s="555"/>
      <c r="U31" s="555"/>
      <c r="V31" s="555"/>
      <c r="W31" s="555"/>
      <c r="X31" s="555"/>
      <c r="Y31" s="555"/>
      <c r="Z31" s="555"/>
      <c r="AA31" s="555"/>
      <c r="AB31" s="555"/>
      <c r="AC31" s="555"/>
      <c r="AD31" s="555"/>
      <c r="AE31" s="549">
        <v>2</v>
      </c>
      <c r="AF31" s="549"/>
      <c r="AG31" s="549"/>
      <c r="AH31" s="549"/>
      <c r="AI31" s="549"/>
      <c r="AJ31" s="549"/>
      <c r="AK31" s="549"/>
      <c r="AL31" s="549"/>
      <c r="AM31" s="549"/>
      <c r="AN31" s="549"/>
      <c r="AO31" s="549">
        <v>3</v>
      </c>
      <c r="AP31" s="549"/>
      <c r="AQ31" s="549"/>
      <c r="AR31" s="549"/>
      <c r="AS31" s="549"/>
      <c r="AT31" s="549"/>
      <c r="AU31" s="549"/>
      <c r="AV31" s="549"/>
      <c r="AW31" s="549"/>
      <c r="AX31" s="549"/>
      <c r="AY31" s="549">
        <v>4</v>
      </c>
      <c r="AZ31" s="549"/>
      <c r="BA31" s="549"/>
      <c r="BB31" s="549"/>
      <c r="BC31" s="549"/>
      <c r="BD31" s="549"/>
      <c r="BE31" s="549"/>
      <c r="BF31" s="549"/>
      <c r="BG31" s="549"/>
      <c r="BH31" s="549"/>
      <c r="BI31" s="549">
        <v>5</v>
      </c>
      <c r="BJ31" s="549"/>
      <c r="BK31" s="549"/>
      <c r="BL31" s="549"/>
      <c r="BM31" s="549"/>
      <c r="BN31" s="549"/>
      <c r="BO31" s="549"/>
      <c r="BP31" s="549"/>
      <c r="BQ31" s="549"/>
      <c r="BR31" s="549"/>
      <c r="BS31" s="549">
        <v>6</v>
      </c>
      <c r="BT31" s="549"/>
      <c r="BU31" s="549"/>
      <c r="BV31" s="549"/>
      <c r="BW31" s="549"/>
      <c r="BX31" s="549"/>
      <c r="BY31" s="549"/>
      <c r="BZ31" s="549"/>
      <c r="CA31" s="549"/>
      <c r="CB31" s="549"/>
      <c r="CC31" s="549"/>
      <c r="CD31" s="549"/>
      <c r="CE31" s="549"/>
      <c r="CF31" s="549"/>
      <c r="CG31" s="549"/>
      <c r="CH31" s="549"/>
      <c r="CI31" s="549"/>
      <c r="CJ31" s="549"/>
      <c r="CK31" s="549"/>
      <c r="CL31" s="549"/>
      <c r="CM31" s="549"/>
      <c r="CN31" s="549">
        <v>7</v>
      </c>
      <c r="CO31" s="549"/>
      <c r="CP31" s="549"/>
      <c r="CQ31" s="549"/>
      <c r="CR31" s="549"/>
      <c r="CS31" s="549"/>
      <c r="CT31" s="549"/>
      <c r="CU31" s="549"/>
      <c r="CV31" s="549"/>
      <c r="CW31" s="549"/>
      <c r="CX31" s="549"/>
      <c r="CY31" s="549"/>
      <c r="CZ31" s="549"/>
      <c r="DA31" s="549"/>
      <c r="DB31" s="549">
        <v>8</v>
      </c>
      <c r="DC31" s="549"/>
      <c r="DD31" s="549"/>
      <c r="DE31" s="549"/>
      <c r="DF31" s="549"/>
      <c r="DG31" s="549"/>
      <c r="DH31" s="549"/>
      <c r="DI31" s="549"/>
      <c r="DJ31" s="549"/>
      <c r="DK31" s="549"/>
      <c r="DL31" s="549"/>
      <c r="DM31" s="549"/>
      <c r="DN31" s="549"/>
      <c r="DO31" s="549"/>
      <c r="DP31" s="549">
        <v>9</v>
      </c>
      <c r="DQ31" s="549"/>
      <c r="DR31" s="549"/>
      <c r="DS31" s="549"/>
      <c r="DT31" s="549"/>
      <c r="DU31" s="549"/>
      <c r="DV31" s="549"/>
      <c r="DW31" s="549"/>
      <c r="DX31" s="549"/>
      <c r="DY31" s="549"/>
      <c r="DZ31" s="549"/>
      <c r="EA31" s="549"/>
      <c r="EB31" s="549"/>
      <c r="EC31" s="549"/>
      <c r="ED31" s="549"/>
      <c r="EE31" s="549"/>
      <c r="EF31" s="549"/>
      <c r="EG31" s="549"/>
      <c r="EH31" s="549"/>
      <c r="EI31" s="549"/>
      <c r="EJ31" s="549"/>
      <c r="EK31" s="549"/>
      <c r="EL31" s="549"/>
      <c r="EM31" s="549"/>
      <c r="EN31" s="549">
        <v>10</v>
      </c>
      <c r="EO31" s="549"/>
      <c r="EP31" s="549"/>
      <c r="EQ31" s="549"/>
      <c r="ER31" s="549"/>
      <c r="ES31" s="549"/>
      <c r="ET31" s="549"/>
      <c r="EU31" s="549"/>
      <c r="EV31" s="549"/>
      <c r="EW31" s="549"/>
      <c r="EX31" s="549"/>
      <c r="EY31" s="549"/>
      <c r="EZ31" s="549"/>
      <c r="FA31" s="549"/>
      <c r="FB31" s="549"/>
      <c r="FC31" s="549"/>
      <c r="FD31" s="549"/>
      <c r="FE31" s="549"/>
      <c r="FF31" s="549"/>
      <c r="FG31" s="549"/>
      <c r="FH31" s="549"/>
      <c r="FI31" s="549"/>
      <c r="FJ31" s="549"/>
      <c r="FK31" s="617"/>
    </row>
    <row r="32" spans="1:167" s="23" customFormat="1" ht="25.5" customHeight="1">
      <c r="A32" s="516" t="s">
        <v>281</v>
      </c>
      <c r="B32" s="517"/>
      <c r="C32" s="517"/>
      <c r="D32" s="517"/>
      <c r="E32" s="517"/>
      <c r="F32" s="517"/>
      <c r="G32" s="517"/>
      <c r="H32" s="517"/>
      <c r="I32" s="517"/>
      <c r="J32" s="517"/>
      <c r="K32" s="517"/>
      <c r="L32" s="517"/>
      <c r="M32" s="517"/>
      <c r="N32" s="517"/>
      <c r="O32" s="517"/>
      <c r="P32" s="517"/>
      <c r="Q32" s="517"/>
      <c r="R32" s="517"/>
      <c r="S32" s="517"/>
      <c r="T32" s="517"/>
      <c r="U32" s="517"/>
      <c r="V32" s="517"/>
      <c r="W32" s="517"/>
      <c r="X32" s="517"/>
      <c r="Y32" s="517"/>
      <c r="Z32" s="517"/>
      <c r="AA32" s="517"/>
      <c r="AB32" s="517"/>
      <c r="AC32" s="517"/>
      <c r="AD32" s="518"/>
      <c r="AE32" s="529" t="s">
        <v>275</v>
      </c>
      <c r="AF32" s="530"/>
      <c r="AG32" s="530"/>
      <c r="AH32" s="530"/>
      <c r="AI32" s="530"/>
      <c r="AJ32" s="530"/>
      <c r="AK32" s="530"/>
      <c r="AL32" s="530"/>
      <c r="AM32" s="530"/>
      <c r="AN32" s="530"/>
      <c r="AO32" s="532" t="s">
        <v>631</v>
      </c>
      <c r="AP32" s="532"/>
      <c r="AQ32" s="532"/>
      <c r="AR32" s="532"/>
      <c r="AS32" s="532"/>
      <c r="AT32" s="532"/>
      <c r="AU32" s="532"/>
      <c r="AV32" s="532"/>
      <c r="AW32" s="532"/>
      <c r="AX32" s="532"/>
      <c r="AY32" s="637"/>
      <c r="AZ32" s="637"/>
      <c r="BA32" s="637"/>
      <c r="BB32" s="637"/>
      <c r="BC32" s="637"/>
      <c r="BD32" s="637"/>
      <c r="BE32" s="637"/>
      <c r="BF32" s="637"/>
      <c r="BG32" s="637"/>
      <c r="BH32" s="637"/>
      <c r="BI32" s="637"/>
      <c r="BJ32" s="637"/>
      <c r="BK32" s="637"/>
      <c r="BL32" s="637"/>
      <c r="BM32" s="637"/>
      <c r="BN32" s="637"/>
      <c r="BO32" s="637"/>
      <c r="BP32" s="637"/>
      <c r="BQ32" s="637"/>
      <c r="BR32" s="637"/>
      <c r="BS32" s="636"/>
      <c r="BT32" s="636"/>
      <c r="BU32" s="636"/>
      <c r="BV32" s="636"/>
      <c r="BW32" s="636"/>
      <c r="BX32" s="636"/>
      <c r="BY32" s="636"/>
      <c r="BZ32" s="636"/>
      <c r="CA32" s="636"/>
      <c r="CB32" s="636"/>
      <c r="CC32" s="636"/>
      <c r="CD32" s="636"/>
      <c r="CE32" s="636"/>
      <c r="CF32" s="636"/>
      <c r="CG32" s="636"/>
      <c r="CH32" s="636"/>
      <c r="CI32" s="636"/>
      <c r="CJ32" s="636"/>
      <c r="CK32" s="636"/>
      <c r="CL32" s="636"/>
      <c r="CM32" s="636"/>
      <c r="CN32" s="637"/>
      <c r="CO32" s="637"/>
      <c r="CP32" s="637"/>
      <c r="CQ32" s="637"/>
      <c r="CR32" s="637"/>
      <c r="CS32" s="637"/>
      <c r="CT32" s="637"/>
      <c r="CU32" s="637"/>
      <c r="CV32" s="637"/>
      <c r="CW32" s="637"/>
      <c r="CX32" s="637"/>
      <c r="CY32" s="637"/>
      <c r="CZ32" s="637"/>
      <c r="DA32" s="637"/>
      <c r="DB32" s="507"/>
      <c r="DC32" s="507"/>
      <c r="DD32" s="507"/>
      <c r="DE32" s="507"/>
      <c r="DF32" s="507"/>
      <c r="DG32" s="507"/>
      <c r="DH32" s="507"/>
      <c r="DI32" s="507"/>
      <c r="DJ32" s="507"/>
      <c r="DK32" s="507"/>
      <c r="DL32" s="507"/>
      <c r="DM32" s="507"/>
      <c r="DN32" s="507"/>
      <c r="DO32" s="507"/>
      <c r="DP32" s="509">
        <v>4691270</v>
      </c>
      <c r="DQ32" s="509"/>
      <c r="DR32" s="509"/>
      <c r="DS32" s="509"/>
      <c r="DT32" s="509"/>
      <c r="DU32" s="509"/>
      <c r="DV32" s="509"/>
      <c r="DW32" s="509"/>
      <c r="DX32" s="509"/>
      <c r="DY32" s="509"/>
      <c r="DZ32" s="509"/>
      <c r="EA32" s="509"/>
      <c r="EB32" s="509"/>
      <c r="EC32" s="509"/>
      <c r="ED32" s="509"/>
      <c r="EE32" s="509"/>
      <c r="EF32" s="509"/>
      <c r="EG32" s="509"/>
      <c r="EH32" s="509"/>
      <c r="EI32" s="509"/>
      <c r="EJ32" s="509"/>
      <c r="EK32" s="509"/>
      <c r="EL32" s="509"/>
      <c r="EM32" s="509"/>
      <c r="EN32" s="509"/>
      <c r="EO32" s="509"/>
      <c r="EP32" s="509"/>
      <c r="EQ32" s="509"/>
      <c r="ER32" s="509"/>
      <c r="ES32" s="509"/>
      <c r="ET32" s="509"/>
      <c r="EU32" s="509"/>
      <c r="EV32" s="509"/>
      <c r="EW32" s="509"/>
      <c r="EX32" s="509"/>
      <c r="EY32" s="509"/>
      <c r="EZ32" s="509"/>
      <c r="FA32" s="509"/>
      <c r="FB32" s="509"/>
      <c r="FC32" s="509"/>
      <c r="FD32" s="509"/>
      <c r="FE32" s="509"/>
      <c r="FF32" s="509"/>
      <c r="FG32" s="509"/>
      <c r="FH32" s="509"/>
      <c r="FI32" s="509"/>
      <c r="FJ32" s="509"/>
      <c r="FK32" s="629"/>
    </row>
    <row r="33" spans="1:167" s="23" customFormat="1" ht="27" customHeight="1">
      <c r="A33" s="516" t="s">
        <v>281</v>
      </c>
      <c r="B33" s="517"/>
      <c r="C33" s="517"/>
      <c r="D33" s="517"/>
      <c r="E33" s="517"/>
      <c r="F33" s="517"/>
      <c r="G33" s="517"/>
      <c r="H33" s="517"/>
      <c r="I33" s="517"/>
      <c r="J33" s="517"/>
      <c r="K33" s="517"/>
      <c r="L33" s="517"/>
      <c r="M33" s="517"/>
      <c r="N33" s="517"/>
      <c r="O33" s="517"/>
      <c r="P33" s="517"/>
      <c r="Q33" s="517"/>
      <c r="R33" s="517"/>
      <c r="S33" s="517"/>
      <c r="T33" s="517"/>
      <c r="U33" s="517"/>
      <c r="V33" s="517"/>
      <c r="W33" s="517"/>
      <c r="X33" s="517"/>
      <c r="Y33" s="517"/>
      <c r="Z33" s="517"/>
      <c r="AA33" s="517"/>
      <c r="AB33" s="517"/>
      <c r="AC33" s="517"/>
      <c r="AD33" s="518"/>
      <c r="AE33" s="529" t="s">
        <v>275</v>
      </c>
      <c r="AF33" s="530"/>
      <c r="AG33" s="530"/>
      <c r="AH33" s="530"/>
      <c r="AI33" s="530"/>
      <c r="AJ33" s="530"/>
      <c r="AK33" s="530"/>
      <c r="AL33" s="530"/>
      <c r="AM33" s="530"/>
      <c r="AN33" s="530"/>
      <c r="AO33" s="532" t="s">
        <v>176</v>
      </c>
      <c r="AP33" s="532"/>
      <c r="AQ33" s="532"/>
      <c r="AR33" s="532"/>
      <c r="AS33" s="532"/>
      <c r="AT33" s="532"/>
      <c r="AU33" s="532"/>
      <c r="AV33" s="532"/>
      <c r="AW33" s="532"/>
      <c r="AX33" s="532"/>
      <c r="AY33" s="506"/>
      <c r="AZ33" s="506"/>
      <c r="BA33" s="506"/>
      <c r="BB33" s="506"/>
      <c r="BC33" s="506"/>
      <c r="BD33" s="506"/>
      <c r="BE33" s="506"/>
      <c r="BF33" s="506"/>
      <c r="BG33" s="506"/>
      <c r="BH33" s="506"/>
      <c r="BI33" s="506"/>
      <c r="BJ33" s="506"/>
      <c r="BK33" s="506"/>
      <c r="BL33" s="506"/>
      <c r="BM33" s="506"/>
      <c r="BN33" s="506"/>
      <c r="BO33" s="506"/>
      <c r="BP33" s="506"/>
      <c r="BQ33" s="506"/>
      <c r="BR33" s="506"/>
      <c r="BS33" s="507"/>
      <c r="BT33" s="507"/>
      <c r="BU33" s="507"/>
      <c r="BV33" s="507"/>
      <c r="BW33" s="507"/>
      <c r="BX33" s="507"/>
      <c r="BY33" s="507"/>
      <c r="BZ33" s="507"/>
      <c r="CA33" s="507"/>
      <c r="CB33" s="507"/>
      <c r="CC33" s="507"/>
      <c r="CD33" s="507"/>
      <c r="CE33" s="507"/>
      <c r="CF33" s="507"/>
      <c r="CG33" s="507"/>
      <c r="CH33" s="507"/>
      <c r="CI33" s="507"/>
      <c r="CJ33" s="507"/>
      <c r="CK33" s="507"/>
      <c r="CL33" s="507"/>
      <c r="CM33" s="507"/>
      <c r="CN33" s="506"/>
      <c r="CO33" s="506"/>
      <c r="CP33" s="506"/>
      <c r="CQ33" s="506"/>
      <c r="CR33" s="506"/>
      <c r="CS33" s="506"/>
      <c r="CT33" s="506"/>
      <c r="CU33" s="506"/>
      <c r="CV33" s="506"/>
      <c r="CW33" s="506"/>
      <c r="CX33" s="506"/>
      <c r="CY33" s="506"/>
      <c r="CZ33" s="506"/>
      <c r="DA33" s="506"/>
      <c r="DB33" s="507"/>
      <c r="DC33" s="507"/>
      <c r="DD33" s="507"/>
      <c r="DE33" s="507"/>
      <c r="DF33" s="507"/>
      <c r="DG33" s="507"/>
      <c r="DH33" s="507"/>
      <c r="DI33" s="507"/>
      <c r="DJ33" s="507"/>
      <c r="DK33" s="507"/>
      <c r="DL33" s="507"/>
      <c r="DM33" s="507"/>
      <c r="DN33" s="507"/>
      <c r="DO33" s="507"/>
      <c r="DP33" s="509"/>
      <c r="DQ33" s="509"/>
      <c r="DR33" s="509"/>
      <c r="DS33" s="509"/>
      <c r="DT33" s="509"/>
      <c r="DU33" s="509"/>
      <c r="DV33" s="509"/>
      <c r="DW33" s="509"/>
      <c r="DX33" s="509"/>
      <c r="DY33" s="509"/>
      <c r="DZ33" s="509"/>
      <c r="EA33" s="509"/>
      <c r="EB33" s="509"/>
      <c r="EC33" s="509"/>
      <c r="ED33" s="509"/>
      <c r="EE33" s="509"/>
      <c r="EF33" s="509"/>
      <c r="EG33" s="509"/>
      <c r="EH33" s="509"/>
      <c r="EI33" s="509"/>
      <c r="EJ33" s="509"/>
      <c r="EK33" s="509"/>
      <c r="EL33" s="509"/>
      <c r="EM33" s="509"/>
      <c r="EN33" s="509">
        <v>3603126</v>
      </c>
      <c r="EO33" s="509"/>
      <c r="EP33" s="509"/>
      <c r="EQ33" s="509"/>
      <c r="ER33" s="509"/>
      <c r="ES33" s="509"/>
      <c r="ET33" s="509"/>
      <c r="EU33" s="509"/>
      <c r="EV33" s="509"/>
      <c r="EW33" s="509"/>
      <c r="EX33" s="509"/>
      <c r="EY33" s="509"/>
      <c r="EZ33" s="509"/>
      <c r="FA33" s="509"/>
      <c r="FB33" s="509"/>
      <c r="FC33" s="509"/>
      <c r="FD33" s="509"/>
      <c r="FE33" s="509"/>
      <c r="FF33" s="509"/>
      <c r="FG33" s="509"/>
      <c r="FH33" s="509"/>
      <c r="FI33" s="509"/>
      <c r="FJ33" s="509"/>
      <c r="FK33" s="629"/>
    </row>
    <row r="34" spans="1:167" s="23" customFormat="1" ht="27.75" customHeight="1">
      <c r="A34" s="516" t="s">
        <v>281</v>
      </c>
      <c r="B34" s="517"/>
      <c r="C34" s="517"/>
      <c r="D34" s="517"/>
      <c r="E34" s="517"/>
      <c r="F34" s="517"/>
      <c r="G34" s="517"/>
      <c r="H34" s="517"/>
      <c r="I34" s="517"/>
      <c r="J34" s="517"/>
      <c r="K34" s="517"/>
      <c r="L34" s="517"/>
      <c r="M34" s="517"/>
      <c r="N34" s="517"/>
      <c r="O34" s="517"/>
      <c r="P34" s="517"/>
      <c r="Q34" s="517"/>
      <c r="R34" s="517"/>
      <c r="S34" s="517"/>
      <c r="T34" s="517"/>
      <c r="U34" s="517"/>
      <c r="V34" s="517"/>
      <c r="W34" s="517"/>
      <c r="X34" s="517"/>
      <c r="Y34" s="517"/>
      <c r="Z34" s="517"/>
      <c r="AA34" s="517"/>
      <c r="AB34" s="517"/>
      <c r="AC34" s="517"/>
      <c r="AD34" s="518"/>
      <c r="AE34" s="529" t="s">
        <v>275</v>
      </c>
      <c r="AF34" s="530"/>
      <c r="AG34" s="530"/>
      <c r="AH34" s="530"/>
      <c r="AI34" s="530"/>
      <c r="AJ34" s="530"/>
      <c r="AK34" s="530"/>
      <c r="AL34" s="530"/>
      <c r="AM34" s="530"/>
      <c r="AN34" s="530"/>
      <c r="AO34" s="532" t="s">
        <v>179</v>
      </c>
      <c r="AP34" s="532"/>
      <c r="AQ34" s="532"/>
      <c r="AR34" s="532"/>
      <c r="AS34" s="532"/>
      <c r="AT34" s="532"/>
      <c r="AU34" s="532"/>
      <c r="AV34" s="532"/>
      <c r="AW34" s="532"/>
      <c r="AX34" s="532"/>
      <c r="AY34" s="506"/>
      <c r="AZ34" s="506"/>
      <c r="BA34" s="506"/>
      <c r="BB34" s="506"/>
      <c r="BC34" s="506"/>
      <c r="BD34" s="506"/>
      <c r="BE34" s="506"/>
      <c r="BF34" s="506"/>
      <c r="BG34" s="506"/>
      <c r="BH34" s="506"/>
      <c r="BI34" s="506"/>
      <c r="BJ34" s="506"/>
      <c r="BK34" s="506"/>
      <c r="BL34" s="506"/>
      <c r="BM34" s="506"/>
      <c r="BN34" s="506"/>
      <c r="BO34" s="506"/>
      <c r="BP34" s="506"/>
      <c r="BQ34" s="506"/>
      <c r="BR34" s="506"/>
      <c r="BS34" s="507"/>
      <c r="BT34" s="507"/>
      <c r="BU34" s="507"/>
      <c r="BV34" s="507"/>
      <c r="BW34" s="507"/>
      <c r="BX34" s="507"/>
      <c r="BY34" s="507"/>
      <c r="BZ34" s="507"/>
      <c r="CA34" s="507"/>
      <c r="CB34" s="507"/>
      <c r="CC34" s="507"/>
      <c r="CD34" s="507"/>
      <c r="CE34" s="507"/>
      <c r="CF34" s="507"/>
      <c r="CG34" s="507"/>
      <c r="CH34" s="507"/>
      <c r="CI34" s="507"/>
      <c r="CJ34" s="507"/>
      <c r="CK34" s="507"/>
      <c r="CL34" s="507"/>
      <c r="CM34" s="507"/>
      <c r="CN34" s="506"/>
      <c r="CO34" s="506"/>
      <c r="CP34" s="506"/>
      <c r="CQ34" s="506"/>
      <c r="CR34" s="506"/>
      <c r="CS34" s="506"/>
      <c r="CT34" s="506"/>
      <c r="CU34" s="506"/>
      <c r="CV34" s="506"/>
      <c r="CW34" s="506"/>
      <c r="CX34" s="506"/>
      <c r="CY34" s="506"/>
      <c r="CZ34" s="506"/>
      <c r="DA34" s="506"/>
      <c r="DB34" s="507"/>
      <c r="DC34" s="507"/>
      <c r="DD34" s="507"/>
      <c r="DE34" s="507"/>
      <c r="DF34" s="507"/>
      <c r="DG34" s="507"/>
      <c r="DH34" s="507"/>
      <c r="DI34" s="507"/>
      <c r="DJ34" s="507"/>
      <c r="DK34" s="507"/>
      <c r="DL34" s="507"/>
      <c r="DM34" s="507"/>
      <c r="DN34" s="507"/>
      <c r="DO34" s="507"/>
      <c r="DP34" s="509"/>
      <c r="DQ34" s="509"/>
      <c r="DR34" s="509"/>
      <c r="DS34" s="509"/>
      <c r="DT34" s="509"/>
      <c r="DU34" s="509"/>
      <c r="DV34" s="509"/>
      <c r="DW34" s="509"/>
      <c r="DX34" s="509"/>
      <c r="DY34" s="509"/>
      <c r="DZ34" s="509"/>
      <c r="EA34" s="509"/>
      <c r="EB34" s="509"/>
      <c r="EC34" s="509"/>
      <c r="ED34" s="509"/>
      <c r="EE34" s="509"/>
      <c r="EF34" s="509"/>
      <c r="EG34" s="509"/>
      <c r="EH34" s="509"/>
      <c r="EI34" s="509"/>
      <c r="EJ34" s="509"/>
      <c r="EK34" s="509"/>
      <c r="EL34" s="509"/>
      <c r="EM34" s="509"/>
      <c r="EN34" s="509">
        <v>1088144</v>
      </c>
      <c r="EO34" s="509"/>
      <c r="EP34" s="509"/>
      <c r="EQ34" s="509"/>
      <c r="ER34" s="509"/>
      <c r="ES34" s="509"/>
      <c r="ET34" s="509"/>
      <c r="EU34" s="509"/>
      <c r="EV34" s="509"/>
      <c r="EW34" s="509"/>
      <c r="EX34" s="509"/>
      <c r="EY34" s="509"/>
      <c r="EZ34" s="509"/>
      <c r="FA34" s="509"/>
      <c r="FB34" s="509"/>
      <c r="FC34" s="509"/>
      <c r="FD34" s="509"/>
      <c r="FE34" s="509"/>
      <c r="FF34" s="509"/>
      <c r="FG34" s="509"/>
      <c r="FH34" s="509"/>
      <c r="FI34" s="509"/>
      <c r="FJ34" s="509"/>
      <c r="FK34" s="629"/>
    </row>
    <row r="35" spans="1:167" s="23" customFormat="1" ht="16.5" customHeight="1">
      <c r="A35" s="516"/>
      <c r="B35" s="517"/>
      <c r="C35" s="517"/>
      <c r="D35" s="517"/>
      <c r="E35" s="517"/>
      <c r="F35" s="517"/>
      <c r="G35" s="517"/>
      <c r="H35" s="517"/>
      <c r="I35" s="517"/>
      <c r="J35" s="517"/>
      <c r="K35" s="517"/>
      <c r="L35" s="517"/>
      <c r="M35" s="517"/>
      <c r="N35" s="517"/>
      <c r="O35" s="517"/>
      <c r="P35" s="517"/>
      <c r="Q35" s="517"/>
      <c r="R35" s="517"/>
      <c r="S35" s="517"/>
      <c r="T35" s="517"/>
      <c r="U35" s="517"/>
      <c r="V35" s="517"/>
      <c r="W35" s="517"/>
      <c r="X35" s="517"/>
      <c r="Y35" s="517"/>
      <c r="Z35" s="517"/>
      <c r="AA35" s="517"/>
      <c r="AB35" s="517"/>
      <c r="AC35" s="517"/>
      <c r="AD35" s="518"/>
      <c r="AE35" s="529"/>
      <c r="AF35" s="530"/>
      <c r="AG35" s="530"/>
      <c r="AH35" s="530"/>
      <c r="AI35" s="530"/>
      <c r="AJ35" s="530"/>
      <c r="AK35" s="530"/>
      <c r="AL35" s="530"/>
      <c r="AM35" s="530"/>
      <c r="AN35" s="530"/>
      <c r="AO35" s="539"/>
      <c r="AP35" s="539"/>
      <c r="AQ35" s="539"/>
      <c r="AR35" s="539"/>
      <c r="AS35" s="539"/>
      <c r="AT35" s="539"/>
      <c r="AU35" s="539"/>
      <c r="AV35" s="539"/>
      <c r="AW35" s="539"/>
      <c r="AX35" s="539"/>
      <c r="AY35" s="530"/>
      <c r="AZ35" s="530"/>
      <c r="BA35" s="530"/>
      <c r="BB35" s="530"/>
      <c r="BC35" s="530"/>
      <c r="BD35" s="530"/>
      <c r="BE35" s="530"/>
      <c r="BF35" s="530"/>
      <c r="BG35" s="530"/>
      <c r="BH35" s="530"/>
      <c r="BI35" s="530"/>
      <c r="BJ35" s="530"/>
      <c r="BK35" s="530"/>
      <c r="BL35" s="530"/>
      <c r="BM35" s="530"/>
      <c r="BN35" s="530"/>
      <c r="BO35" s="530"/>
      <c r="BP35" s="530"/>
      <c r="BQ35" s="530"/>
      <c r="BR35" s="530"/>
      <c r="BS35" s="543"/>
      <c r="BT35" s="543"/>
      <c r="BU35" s="543"/>
      <c r="BV35" s="543"/>
      <c r="BW35" s="543"/>
      <c r="BX35" s="543"/>
      <c r="BY35" s="543"/>
      <c r="BZ35" s="543"/>
      <c r="CA35" s="543"/>
      <c r="CB35" s="543"/>
      <c r="CC35" s="543"/>
      <c r="CD35" s="543"/>
      <c r="CE35" s="543"/>
      <c r="CF35" s="543"/>
      <c r="CG35" s="543"/>
      <c r="CH35" s="543"/>
      <c r="CI35" s="543"/>
      <c r="CJ35" s="543"/>
      <c r="CK35" s="543"/>
      <c r="CL35" s="543"/>
      <c r="CM35" s="543"/>
      <c r="CN35" s="530"/>
      <c r="CO35" s="530"/>
      <c r="CP35" s="530"/>
      <c r="CQ35" s="530"/>
      <c r="CR35" s="530"/>
      <c r="CS35" s="530"/>
      <c r="CT35" s="530"/>
      <c r="CU35" s="530"/>
      <c r="CV35" s="530"/>
      <c r="CW35" s="530"/>
      <c r="CX35" s="530"/>
      <c r="CY35" s="530"/>
      <c r="CZ35" s="530"/>
      <c r="DA35" s="530"/>
      <c r="DB35" s="543"/>
      <c r="DC35" s="543"/>
      <c r="DD35" s="543"/>
      <c r="DE35" s="543"/>
      <c r="DF35" s="543"/>
      <c r="DG35" s="543"/>
      <c r="DH35" s="543"/>
      <c r="DI35" s="543"/>
      <c r="DJ35" s="543"/>
      <c r="DK35" s="543"/>
      <c r="DL35" s="543"/>
      <c r="DM35" s="543"/>
      <c r="DN35" s="543"/>
      <c r="DO35" s="543"/>
      <c r="DP35" s="543"/>
      <c r="DQ35" s="543"/>
      <c r="DR35" s="543"/>
      <c r="DS35" s="543"/>
      <c r="DT35" s="543"/>
      <c r="DU35" s="543"/>
      <c r="DV35" s="543"/>
      <c r="DW35" s="543"/>
      <c r="DX35" s="543"/>
      <c r="DY35" s="543"/>
      <c r="DZ35" s="543"/>
      <c r="EA35" s="543"/>
      <c r="EB35" s="543"/>
      <c r="EC35" s="543"/>
      <c r="ED35" s="543"/>
      <c r="EE35" s="543"/>
      <c r="EF35" s="543"/>
      <c r="EG35" s="543"/>
      <c r="EH35" s="543"/>
      <c r="EI35" s="543"/>
      <c r="EJ35" s="543"/>
      <c r="EK35" s="543"/>
      <c r="EL35" s="543"/>
      <c r="EM35" s="543"/>
      <c r="EN35" s="543"/>
      <c r="EO35" s="543"/>
      <c r="EP35" s="543"/>
      <c r="EQ35" s="543"/>
      <c r="ER35" s="543"/>
      <c r="ES35" s="543"/>
      <c r="ET35" s="543"/>
      <c r="EU35" s="543"/>
      <c r="EV35" s="543"/>
      <c r="EW35" s="543"/>
      <c r="EX35" s="543"/>
      <c r="EY35" s="543"/>
      <c r="EZ35" s="543"/>
      <c r="FA35" s="543"/>
      <c r="FB35" s="543"/>
      <c r="FC35" s="543"/>
      <c r="FD35" s="543"/>
      <c r="FE35" s="543"/>
      <c r="FF35" s="543"/>
      <c r="FG35" s="543"/>
      <c r="FH35" s="543"/>
      <c r="FI35" s="543"/>
      <c r="FJ35" s="543"/>
      <c r="FK35" s="639"/>
    </row>
    <row r="36" spans="1:167" s="31" customFormat="1" ht="15.75" customHeight="1" thickBot="1">
      <c r="BQ36" s="32" t="s">
        <v>310</v>
      </c>
      <c r="BS36" s="501"/>
      <c r="BT36" s="502"/>
      <c r="BU36" s="502"/>
      <c r="BV36" s="502"/>
      <c r="BW36" s="502"/>
      <c r="BX36" s="502"/>
      <c r="BY36" s="502"/>
      <c r="BZ36" s="502"/>
      <c r="CA36" s="502"/>
      <c r="CB36" s="502"/>
      <c r="CC36" s="502"/>
      <c r="CD36" s="502"/>
      <c r="CE36" s="502"/>
      <c r="CF36" s="502"/>
      <c r="CG36" s="502"/>
      <c r="CH36" s="502"/>
      <c r="CI36" s="502"/>
      <c r="CJ36" s="502"/>
      <c r="CK36" s="502"/>
      <c r="CL36" s="502"/>
      <c r="CM36" s="503"/>
      <c r="CN36" s="508" t="s">
        <v>43</v>
      </c>
      <c r="CO36" s="508"/>
      <c r="CP36" s="508"/>
      <c r="CQ36" s="508"/>
      <c r="CR36" s="508"/>
      <c r="CS36" s="508"/>
      <c r="CT36" s="508"/>
      <c r="CU36" s="508"/>
      <c r="CV36" s="508"/>
      <c r="CW36" s="508"/>
      <c r="CX36" s="508"/>
      <c r="CY36" s="508"/>
      <c r="CZ36" s="508"/>
      <c r="DA36" s="508"/>
      <c r="DB36" s="514"/>
      <c r="DC36" s="514"/>
      <c r="DD36" s="514"/>
      <c r="DE36" s="514"/>
      <c r="DF36" s="514"/>
      <c r="DG36" s="514"/>
      <c r="DH36" s="514"/>
      <c r="DI36" s="514"/>
      <c r="DJ36" s="514"/>
      <c r="DK36" s="514"/>
      <c r="DL36" s="514"/>
      <c r="DM36" s="514"/>
      <c r="DN36" s="514"/>
      <c r="DO36" s="514"/>
      <c r="DP36" s="640">
        <f>DP32</f>
        <v>4691270</v>
      </c>
      <c r="DQ36" s="640"/>
      <c r="DR36" s="640"/>
      <c r="DS36" s="640"/>
      <c r="DT36" s="640"/>
      <c r="DU36" s="640"/>
      <c r="DV36" s="640"/>
      <c r="DW36" s="640"/>
      <c r="DX36" s="640"/>
      <c r="DY36" s="640"/>
      <c r="DZ36" s="640"/>
      <c r="EA36" s="640"/>
      <c r="EB36" s="640"/>
      <c r="EC36" s="640"/>
      <c r="ED36" s="640"/>
      <c r="EE36" s="640"/>
      <c r="EF36" s="640"/>
      <c r="EG36" s="640"/>
      <c r="EH36" s="640"/>
      <c r="EI36" s="640"/>
      <c r="EJ36" s="640"/>
      <c r="EK36" s="640"/>
      <c r="EL36" s="640"/>
      <c r="EM36" s="640"/>
      <c r="EN36" s="640">
        <f>EN33+EN35+EN34</f>
        <v>4691270</v>
      </c>
      <c r="EO36" s="640"/>
      <c r="EP36" s="640"/>
      <c r="EQ36" s="640"/>
      <c r="ER36" s="640"/>
      <c r="ES36" s="640"/>
      <c r="ET36" s="640"/>
      <c r="EU36" s="640"/>
      <c r="EV36" s="640"/>
      <c r="EW36" s="640"/>
      <c r="EX36" s="640"/>
      <c r="EY36" s="640"/>
      <c r="EZ36" s="640"/>
      <c r="FA36" s="640"/>
      <c r="FB36" s="640"/>
      <c r="FC36" s="640"/>
      <c r="FD36" s="640"/>
      <c r="FE36" s="640"/>
      <c r="FF36" s="640"/>
      <c r="FG36" s="640"/>
      <c r="FH36" s="640"/>
      <c r="FI36" s="640"/>
      <c r="FJ36" s="640"/>
      <c r="FK36" s="644"/>
    </row>
    <row r="37" spans="1:167" ht="5.0999999999999996" customHeight="1" thickBot="1"/>
    <row r="38" spans="1:167" s="23" customFormat="1" ht="10.5" customHeight="1">
      <c r="ET38" s="24"/>
      <c r="EU38" s="24"/>
      <c r="EX38" s="24" t="s">
        <v>311</v>
      </c>
      <c r="EZ38" s="633"/>
      <c r="FA38" s="634"/>
      <c r="FB38" s="634"/>
      <c r="FC38" s="634"/>
      <c r="FD38" s="634"/>
      <c r="FE38" s="634"/>
      <c r="FF38" s="634"/>
      <c r="FG38" s="634"/>
      <c r="FH38" s="634"/>
      <c r="FI38" s="634"/>
      <c r="FJ38" s="634"/>
      <c r="FK38" s="635"/>
    </row>
    <row r="39" spans="1:167" s="23" customFormat="1" ht="10.5" customHeight="1" thickBot="1">
      <c r="A39" s="23" t="s">
        <v>312</v>
      </c>
      <c r="N39" s="495"/>
      <c r="O39" s="495"/>
      <c r="P39" s="495"/>
      <c r="Q39" s="495"/>
      <c r="R39" s="495"/>
      <c r="S39" s="495"/>
      <c r="T39" s="495"/>
      <c r="U39" s="495"/>
      <c r="V39" s="495"/>
      <c r="W39" s="495"/>
      <c r="X39" s="495"/>
      <c r="Y39" s="495"/>
      <c r="Z39" s="495"/>
      <c r="AA39" s="495"/>
      <c r="AB39" s="495"/>
      <c r="AC39" s="495"/>
      <c r="AD39" s="495"/>
      <c r="AE39" s="495"/>
      <c r="AF39" s="495"/>
      <c r="AH39" s="495" t="s">
        <v>820</v>
      </c>
      <c r="AI39" s="495"/>
      <c r="AJ39" s="495"/>
      <c r="AK39" s="495"/>
      <c r="AL39" s="495"/>
      <c r="AM39" s="495"/>
      <c r="AN39" s="495"/>
      <c r="AO39" s="495"/>
      <c r="AP39" s="495"/>
      <c r="AQ39" s="495"/>
      <c r="AR39" s="495"/>
      <c r="AS39" s="495"/>
      <c r="AT39" s="495"/>
      <c r="AU39" s="495"/>
      <c r="AV39" s="495"/>
      <c r="AW39" s="495"/>
      <c r="AX39" s="495"/>
      <c r="AY39" s="495"/>
      <c r="AZ39" s="495"/>
      <c r="BA39" s="495"/>
      <c r="BB39" s="495"/>
      <c r="BC39" s="495"/>
      <c r="BD39" s="495"/>
      <c r="BE39" s="495"/>
      <c r="BF39" s="495"/>
      <c r="ET39" s="24"/>
      <c r="EU39" s="24"/>
      <c r="EW39" s="31"/>
      <c r="EX39" s="24" t="s">
        <v>313</v>
      </c>
      <c r="EZ39" s="630"/>
      <c r="FA39" s="631"/>
      <c r="FB39" s="631"/>
      <c r="FC39" s="631"/>
      <c r="FD39" s="631"/>
      <c r="FE39" s="631"/>
      <c r="FF39" s="631"/>
      <c r="FG39" s="631"/>
      <c r="FH39" s="631"/>
      <c r="FI39" s="631"/>
      <c r="FJ39" s="631"/>
      <c r="FK39" s="632"/>
    </row>
    <row r="40" spans="1:167" s="22" customFormat="1" ht="10.5" customHeight="1" thickBot="1">
      <c r="N40" s="504" t="s">
        <v>24</v>
      </c>
      <c r="O40" s="504"/>
      <c r="P40" s="504"/>
      <c r="Q40" s="504"/>
      <c r="R40" s="504"/>
      <c r="S40" s="504"/>
      <c r="T40" s="504"/>
      <c r="U40" s="504"/>
      <c r="V40" s="504"/>
      <c r="W40" s="504"/>
      <c r="X40" s="504"/>
      <c r="Y40" s="504"/>
      <c r="Z40" s="504"/>
      <c r="AA40" s="504"/>
      <c r="AB40" s="504"/>
      <c r="AC40" s="504"/>
      <c r="AD40" s="504"/>
      <c r="AE40" s="504"/>
      <c r="AF40" s="504"/>
      <c r="AH40" s="505" t="s">
        <v>25</v>
      </c>
      <c r="AI40" s="505"/>
      <c r="AJ40" s="505"/>
      <c r="AK40" s="505"/>
      <c r="AL40" s="505"/>
      <c r="AM40" s="505"/>
      <c r="AN40" s="505"/>
      <c r="AO40" s="505"/>
      <c r="AP40" s="505"/>
      <c r="AQ40" s="505"/>
      <c r="AR40" s="505"/>
      <c r="AS40" s="505"/>
      <c r="AT40" s="505"/>
      <c r="AU40" s="505"/>
      <c r="AV40" s="505"/>
      <c r="AW40" s="505"/>
      <c r="AX40" s="505"/>
      <c r="AY40" s="505"/>
      <c r="AZ40" s="505"/>
      <c r="BA40" s="505"/>
      <c r="BB40" s="505"/>
      <c r="BC40" s="505"/>
      <c r="BD40" s="505"/>
      <c r="BE40" s="505"/>
      <c r="BF40" s="505"/>
    </row>
    <row r="41" spans="1:167" ht="10.5" customHeight="1">
      <c r="A41" s="23" t="s">
        <v>314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X41" s="512" t="s">
        <v>315</v>
      </c>
      <c r="BY41" s="513"/>
      <c r="BZ41" s="513"/>
      <c r="CA41" s="513"/>
      <c r="CB41" s="513"/>
      <c r="CC41" s="513"/>
      <c r="CD41" s="513"/>
      <c r="CE41" s="513"/>
      <c r="CF41" s="513"/>
      <c r="CG41" s="513"/>
      <c r="CH41" s="513"/>
      <c r="CI41" s="513"/>
      <c r="CJ41" s="513"/>
      <c r="CK41" s="513"/>
      <c r="CL41" s="513"/>
      <c r="CM41" s="513"/>
      <c r="CN41" s="513"/>
      <c r="CO41" s="513"/>
      <c r="CP41" s="513"/>
      <c r="CQ41" s="513"/>
      <c r="CR41" s="513"/>
      <c r="CS41" s="513"/>
      <c r="CT41" s="513"/>
      <c r="CU41" s="513"/>
      <c r="CV41" s="513"/>
      <c r="CW41" s="513"/>
      <c r="CX41" s="513"/>
      <c r="CY41" s="513"/>
      <c r="CZ41" s="513"/>
      <c r="DA41" s="513"/>
      <c r="DB41" s="513"/>
      <c r="DC41" s="513"/>
      <c r="DD41" s="513"/>
      <c r="DE41" s="513"/>
      <c r="DF41" s="513"/>
      <c r="DG41" s="513"/>
      <c r="DH41" s="513"/>
      <c r="DI41" s="513"/>
      <c r="DJ41" s="513"/>
      <c r="DK41" s="513"/>
      <c r="DL41" s="513"/>
      <c r="DM41" s="513"/>
      <c r="DN41" s="513"/>
      <c r="DO41" s="513"/>
      <c r="DP41" s="513"/>
      <c r="DQ41" s="513"/>
      <c r="DR41" s="513"/>
      <c r="DS41" s="513"/>
      <c r="DT41" s="513"/>
      <c r="DU41" s="513"/>
      <c r="DV41" s="513"/>
      <c r="DW41" s="513"/>
      <c r="DX41" s="513"/>
      <c r="DY41" s="513"/>
      <c r="DZ41" s="513"/>
      <c r="EA41" s="513"/>
      <c r="EB41" s="513"/>
      <c r="EC41" s="513"/>
      <c r="ED41" s="513"/>
      <c r="EE41" s="513"/>
      <c r="EF41" s="513"/>
      <c r="EG41" s="513"/>
      <c r="EH41" s="513"/>
      <c r="EI41" s="513"/>
      <c r="EJ41" s="513"/>
      <c r="EK41" s="513"/>
      <c r="EL41" s="513"/>
      <c r="EM41" s="52"/>
      <c r="EN41" s="52"/>
      <c r="EO41" s="52"/>
      <c r="EP41" s="52"/>
      <c r="EQ41" s="52"/>
      <c r="ER41" s="52"/>
      <c r="ES41" s="52"/>
      <c r="ET41" s="52"/>
      <c r="EU41" s="52"/>
      <c r="EV41" s="52"/>
      <c r="EW41" s="52"/>
      <c r="EX41" s="52"/>
      <c r="EY41" s="52"/>
      <c r="EZ41" s="52"/>
      <c r="FA41" s="52"/>
      <c r="FB41" s="52"/>
      <c r="FC41" s="52"/>
      <c r="FD41" s="52"/>
      <c r="FE41" s="52"/>
      <c r="FF41" s="52"/>
      <c r="FG41" s="52"/>
      <c r="FH41" s="52"/>
      <c r="FI41" s="52"/>
      <c r="FJ41" s="52"/>
      <c r="FK41" s="53"/>
    </row>
    <row r="42" spans="1:167" ht="10.5" customHeight="1">
      <c r="A42" s="23" t="s">
        <v>316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X42" s="510" t="s">
        <v>317</v>
      </c>
      <c r="BY42" s="511"/>
      <c r="BZ42" s="511"/>
      <c r="CA42" s="511"/>
      <c r="CB42" s="511"/>
      <c r="CC42" s="511"/>
      <c r="CD42" s="511"/>
      <c r="CE42" s="511"/>
      <c r="CF42" s="511"/>
      <c r="CG42" s="511"/>
      <c r="CH42" s="511"/>
      <c r="CI42" s="511"/>
      <c r="CJ42" s="511"/>
      <c r="CK42" s="511"/>
      <c r="CL42" s="511"/>
      <c r="CM42" s="511"/>
      <c r="CN42" s="511"/>
      <c r="CO42" s="511"/>
      <c r="CP42" s="511"/>
      <c r="CQ42" s="511"/>
      <c r="CR42" s="511"/>
      <c r="CS42" s="511"/>
      <c r="CT42" s="511"/>
      <c r="CU42" s="511"/>
      <c r="CV42" s="511"/>
      <c r="CW42" s="511"/>
      <c r="CX42" s="511"/>
      <c r="CY42" s="511"/>
      <c r="CZ42" s="511"/>
      <c r="DA42" s="511"/>
      <c r="DB42" s="511"/>
      <c r="DC42" s="511"/>
      <c r="DD42" s="511"/>
      <c r="DE42" s="511"/>
      <c r="DF42" s="511"/>
      <c r="DG42" s="511"/>
      <c r="DH42" s="511"/>
      <c r="DI42" s="511"/>
      <c r="DJ42" s="511"/>
      <c r="DK42" s="511"/>
      <c r="DL42" s="511"/>
      <c r="DM42" s="511"/>
      <c r="DN42" s="511"/>
      <c r="DO42" s="511"/>
      <c r="DP42" s="511"/>
      <c r="DQ42" s="511"/>
      <c r="DR42" s="511"/>
      <c r="DS42" s="511"/>
      <c r="DT42" s="511"/>
      <c r="DU42" s="511"/>
      <c r="DV42" s="511"/>
      <c r="DW42" s="511"/>
      <c r="DX42" s="511"/>
      <c r="DY42" s="511"/>
      <c r="DZ42" s="511"/>
      <c r="EA42" s="511"/>
      <c r="EB42" s="511"/>
      <c r="EC42" s="511"/>
      <c r="ED42" s="511"/>
      <c r="EE42" s="511"/>
      <c r="EF42" s="511"/>
      <c r="EG42" s="511"/>
      <c r="EH42" s="511"/>
      <c r="EI42" s="511"/>
      <c r="EJ42" s="511"/>
      <c r="EK42" s="511"/>
      <c r="EL42" s="511"/>
      <c r="EM42" s="54"/>
      <c r="EN42" s="54"/>
      <c r="EO42" s="54"/>
      <c r="EP42" s="54"/>
      <c r="EQ42" s="54"/>
      <c r="ER42" s="54"/>
      <c r="ES42" s="54"/>
      <c r="ET42" s="54"/>
      <c r="EU42" s="54"/>
      <c r="EV42" s="54"/>
      <c r="EW42" s="54"/>
      <c r="EX42" s="54"/>
      <c r="EY42" s="54"/>
      <c r="EZ42" s="54"/>
      <c r="FA42" s="54"/>
      <c r="FB42" s="54"/>
      <c r="FC42" s="54"/>
      <c r="FD42" s="54"/>
      <c r="FE42" s="54"/>
      <c r="FF42" s="54"/>
      <c r="FG42" s="54"/>
      <c r="FH42" s="54"/>
      <c r="FI42" s="54"/>
      <c r="FJ42" s="54"/>
      <c r="FK42" s="55"/>
    </row>
    <row r="43" spans="1:167" ht="10.5" customHeight="1">
      <c r="A43" s="23" t="s">
        <v>318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495"/>
      <c r="O43" s="495"/>
      <c r="P43" s="495"/>
      <c r="Q43" s="495"/>
      <c r="R43" s="495"/>
      <c r="S43" s="495"/>
      <c r="T43" s="495"/>
      <c r="U43" s="495"/>
      <c r="V43" s="495"/>
      <c r="W43" s="495"/>
      <c r="X43" s="495"/>
      <c r="Y43" s="495"/>
      <c r="Z43" s="495"/>
      <c r="AA43" s="495"/>
      <c r="AB43" s="495"/>
      <c r="AC43" s="495"/>
      <c r="AD43" s="495"/>
      <c r="AE43" s="495"/>
      <c r="AF43" s="495"/>
      <c r="AH43" s="495" t="s">
        <v>875</v>
      </c>
      <c r="AI43" s="495"/>
      <c r="AJ43" s="495"/>
      <c r="AK43" s="495"/>
      <c r="AL43" s="495"/>
      <c r="AM43" s="495"/>
      <c r="AN43" s="495"/>
      <c r="AO43" s="495"/>
      <c r="AP43" s="495"/>
      <c r="AQ43" s="495"/>
      <c r="AR43" s="495"/>
      <c r="AS43" s="495"/>
      <c r="AT43" s="495"/>
      <c r="AU43" s="495"/>
      <c r="AV43" s="495"/>
      <c r="AW43" s="495"/>
      <c r="AX43" s="495"/>
      <c r="AY43" s="495"/>
      <c r="AZ43" s="495"/>
      <c r="BA43" s="495"/>
      <c r="BB43" s="495"/>
      <c r="BC43" s="495"/>
      <c r="BD43" s="495"/>
      <c r="BE43" s="495"/>
      <c r="BF43" s="495"/>
      <c r="BX43" s="59"/>
      <c r="BY43" s="23" t="s">
        <v>319</v>
      </c>
      <c r="CL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45"/>
    </row>
    <row r="44" spans="1:167" ht="10.5" customHeight="1">
      <c r="N44" s="504" t="s">
        <v>24</v>
      </c>
      <c r="O44" s="504"/>
      <c r="P44" s="504"/>
      <c r="Q44" s="504"/>
      <c r="R44" s="504"/>
      <c r="S44" s="504"/>
      <c r="T44" s="504"/>
      <c r="U44" s="504"/>
      <c r="V44" s="504"/>
      <c r="W44" s="504"/>
      <c r="X44" s="504"/>
      <c r="Y44" s="504"/>
      <c r="Z44" s="504"/>
      <c r="AA44" s="504"/>
      <c r="AB44" s="504"/>
      <c r="AC44" s="504"/>
      <c r="AD44" s="504"/>
      <c r="AE44" s="504"/>
      <c r="AF44" s="504"/>
      <c r="AH44" s="505" t="s">
        <v>25</v>
      </c>
      <c r="AI44" s="505"/>
      <c r="AJ44" s="505"/>
      <c r="AK44" s="505"/>
      <c r="AL44" s="505"/>
      <c r="AM44" s="505"/>
      <c r="AN44" s="505"/>
      <c r="AO44" s="505"/>
      <c r="AP44" s="505"/>
      <c r="AQ44" s="505"/>
      <c r="AR44" s="505"/>
      <c r="AS44" s="505"/>
      <c r="AT44" s="505"/>
      <c r="AU44" s="505"/>
      <c r="AV44" s="505"/>
      <c r="AW44" s="505"/>
      <c r="AX44" s="505"/>
      <c r="AY44" s="505"/>
      <c r="AZ44" s="505"/>
      <c r="BA44" s="505"/>
      <c r="BB44" s="505"/>
      <c r="BC44" s="505"/>
      <c r="BD44" s="505"/>
      <c r="BE44" s="505"/>
      <c r="BF44" s="505"/>
      <c r="BX44" s="59"/>
      <c r="BY44" s="23" t="s">
        <v>320</v>
      </c>
      <c r="CL44" s="495"/>
      <c r="CM44" s="495"/>
      <c r="CN44" s="495"/>
      <c r="CO44" s="495"/>
      <c r="CP44" s="495"/>
      <c r="CQ44" s="495"/>
      <c r="CR44" s="495"/>
      <c r="CS44" s="495"/>
      <c r="CT44" s="495"/>
      <c r="CU44" s="495"/>
      <c r="CV44" s="495"/>
      <c r="CW44" s="495"/>
      <c r="CX44" s="495"/>
      <c r="CZ44" s="495"/>
      <c r="DA44" s="495"/>
      <c r="DB44" s="495"/>
      <c r="DC44" s="495"/>
      <c r="DD44" s="495"/>
      <c r="DE44" s="495"/>
      <c r="DF44" s="495"/>
      <c r="DG44" s="495"/>
      <c r="DH44" s="495"/>
      <c r="DJ44" s="495"/>
      <c r="DK44" s="495"/>
      <c r="DL44" s="495"/>
      <c r="DM44" s="495"/>
      <c r="DN44" s="495"/>
      <c r="DO44" s="495"/>
      <c r="DP44" s="495"/>
      <c r="DQ44" s="495"/>
      <c r="DR44" s="495"/>
      <c r="DS44" s="495"/>
      <c r="DT44" s="495"/>
      <c r="DU44" s="495"/>
      <c r="DV44" s="495"/>
      <c r="DW44" s="495"/>
      <c r="DX44" s="495"/>
      <c r="DY44" s="495"/>
      <c r="DZ44" s="495"/>
      <c r="EA44" s="495"/>
      <c r="EC44" s="498"/>
      <c r="ED44" s="498"/>
      <c r="EE44" s="498"/>
      <c r="EF44" s="498"/>
      <c r="EG44" s="498"/>
      <c r="EH44" s="498"/>
      <c r="EI44" s="498"/>
      <c r="EJ44" s="498"/>
      <c r="EK44" s="498"/>
      <c r="EL44" s="498"/>
      <c r="FJ44" s="23"/>
      <c r="FK44" s="45"/>
    </row>
    <row r="45" spans="1:167" ht="10.5" customHeight="1">
      <c r="A45" s="23" t="s">
        <v>319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X45" s="59"/>
      <c r="CL45" s="494" t="s">
        <v>150</v>
      </c>
      <c r="CM45" s="494"/>
      <c r="CN45" s="494"/>
      <c r="CO45" s="494"/>
      <c r="CP45" s="494"/>
      <c r="CQ45" s="494"/>
      <c r="CR45" s="494"/>
      <c r="CS45" s="494"/>
      <c r="CT45" s="494"/>
      <c r="CU45" s="494"/>
      <c r="CV45" s="494"/>
      <c r="CW45" s="494"/>
      <c r="CX45" s="494"/>
      <c r="CZ45" s="494" t="s">
        <v>24</v>
      </c>
      <c r="DA45" s="494"/>
      <c r="DB45" s="494"/>
      <c r="DC45" s="494"/>
      <c r="DD45" s="494"/>
      <c r="DE45" s="494"/>
      <c r="DF45" s="494"/>
      <c r="DG45" s="494"/>
      <c r="DH45" s="494"/>
      <c r="DJ45" s="494" t="s">
        <v>25</v>
      </c>
      <c r="DK45" s="494"/>
      <c r="DL45" s="494"/>
      <c r="DM45" s="494"/>
      <c r="DN45" s="494"/>
      <c r="DO45" s="494"/>
      <c r="DP45" s="494"/>
      <c r="DQ45" s="494"/>
      <c r="DR45" s="494"/>
      <c r="DS45" s="494"/>
      <c r="DT45" s="494"/>
      <c r="DU45" s="494"/>
      <c r="DV45" s="494"/>
      <c r="DW45" s="494"/>
      <c r="DX45" s="494"/>
      <c r="DY45" s="494"/>
      <c r="DZ45" s="494"/>
      <c r="EA45" s="494"/>
      <c r="EC45" s="494" t="s">
        <v>153</v>
      </c>
      <c r="ED45" s="494"/>
      <c r="EE45" s="494"/>
      <c r="EF45" s="494"/>
      <c r="EG45" s="494"/>
      <c r="EH45" s="494"/>
      <c r="EI45" s="494"/>
      <c r="EJ45" s="494"/>
      <c r="EK45" s="494"/>
      <c r="EL45" s="494"/>
      <c r="FJ45" s="46"/>
      <c r="FK45" s="45"/>
    </row>
    <row r="46" spans="1:167" ht="10.5" customHeight="1">
      <c r="A46" s="23" t="s">
        <v>320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495" t="s">
        <v>697</v>
      </c>
      <c r="O46" s="495"/>
      <c r="P46" s="495"/>
      <c r="Q46" s="495"/>
      <c r="R46" s="495"/>
      <c r="S46" s="495"/>
      <c r="T46" s="495"/>
      <c r="U46" s="495"/>
      <c r="V46" s="495"/>
      <c r="W46" s="495"/>
      <c r="X46" s="495"/>
      <c r="Y46" s="495"/>
      <c r="Z46" s="495"/>
      <c r="AA46" s="495"/>
      <c r="AB46" s="495"/>
      <c r="AD46" s="495"/>
      <c r="AE46" s="495"/>
      <c r="AF46" s="495"/>
      <c r="AG46" s="495"/>
      <c r="AH46" s="495"/>
      <c r="AI46" s="495"/>
      <c r="AJ46" s="495"/>
      <c r="AK46" s="495"/>
      <c r="AL46" s="495"/>
      <c r="AM46" s="495"/>
      <c r="AO46" s="495" t="s">
        <v>875</v>
      </c>
      <c r="AP46" s="495"/>
      <c r="AQ46" s="495"/>
      <c r="AR46" s="495"/>
      <c r="AS46" s="495"/>
      <c r="AT46" s="495"/>
      <c r="AU46" s="495"/>
      <c r="AV46" s="495"/>
      <c r="AW46" s="495"/>
      <c r="AX46" s="495"/>
      <c r="AY46" s="495"/>
      <c r="AZ46" s="495"/>
      <c r="BA46" s="495"/>
      <c r="BB46" s="495"/>
      <c r="BC46" s="495"/>
      <c r="BD46" s="495"/>
      <c r="BE46" s="495"/>
      <c r="BF46" s="495"/>
      <c r="BH46" s="498" t="s">
        <v>708</v>
      </c>
      <c r="BI46" s="498"/>
      <c r="BJ46" s="498"/>
      <c r="BK46" s="498"/>
      <c r="BL46" s="498"/>
      <c r="BM46" s="498"/>
      <c r="BN46" s="498"/>
      <c r="BO46" s="498"/>
      <c r="BP46" s="498"/>
      <c r="BQ46" s="498"/>
      <c r="BR46" s="498"/>
      <c r="BS46" s="498"/>
      <c r="BT46" s="498"/>
      <c r="BU46" s="498"/>
      <c r="BX46" s="59"/>
      <c r="BY46" s="496" t="s">
        <v>26</v>
      </c>
      <c r="BZ46" s="496"/>
      <c r="CA46" s="498"/>
      <c r="CB46" s="498"/>
      <c r="CC46" s="498"/>
      <c r="CD46" s="498"/>
      <c r="CE46" s="498"/>
      <c r="CF46" s="499" t="s">
        <v>26</v>
      </c>
      <c r="CG46" s="499"/>
      <c r="CH46" s="498"/>
      <c r="CI46" s="498"/>
      <c r="CJ46" s="498"/>
      <c r="CK46" s="498"/>
      <c r="CL46" s="498"/>
      <c r="CM46" s="498"/>
      <c r="CN46" s="498"/>
      <c r="CO46" s="498"/>
      <c r="CP46" s="498"/>
      <c r="CQ46" s="498"/>
      <c r="CR46" s="498"/>
      <c r="CS46" s="498"/>
      <c r="CT46" s="498"/>
      <c r="CU46" s="498"/>
      <c r="CV46" s="498"/>
      <c r="CW46" s="498"/>
      <c r="CX46" s="498"/>
      <c r="CY46" s="498"/>
      <c r="CZ46" s="498"/>
      <c r="DA46" s="498"/>
      <c r="DB46" s="498"/>
      <c r="DC46" s="498"/>
      <c r="DD46" s="498"/>
      <c r="DE46" s="496">
        <v>20</v>
      </c>
      <c r="DF46" s="496"/>
      <c r="DG46" s="496"/>
      <c r="DH46" s="496"/>
      <c r="DI46" s="497"/>
      <c r="DJ46" s="497"/>
      <c r="DK46" s="497"/>
      <c r="DL46" s="499" t="s">
        <v>10</v>
      </c>
      <c r="DM46" s="499"/>
      <c r="DN46" s="499"/>
      <c r="ED46" s="23"/>
      <c r="EE46" s="23"/>
      <c r="EF46" s="23"/>
      <c r="EG46" s="23"/>
      <c r="EK46" s="23"/>
      <c r="EL46" s="23"/>
      <c r="EM46" s="23"/>
      <c r="EN46" s="23"/>
      <c r="EO46" s="23"/>
      <c r="EP46" s="23"/>
      <c r="EQ46" s="23"/>
      <c r="ER46" s="23"/>
      <c r="ES46" s="23"/>
      <c r="ET46" s="23"/>
      <c r="EU46" s="23"/>
      <c r="EV46" s="23"/>
      <c r="EW46" s="23"/>
      <c r="EX46" s="23"/>
      <c r="EY46" s="23"/>
      <c r="EZ46" s="23"/>
      <c r="FA46" s="23"/>
      <c r="FB46" s="23"/>
      <c r="FC46" s="23"/>
      <c r="FD46" s="23"/>
      <c r="FE46" s="23"/>
      <c r="FF46" s="23"/>
      <c r="FG46" s="23"/>
      <c r="FH46" s="23"/>
      <c r="FI46" s="23"/>
      <c r="FJ46" s="23"/>
      <c r="FK46" s="45"/>
    </row>
    <row r="47" spans="1:167" s="22" customFormat="1" ht="9.75" customHeight="1" thickBot="1">
      <c r="N47" s="494" t="s">
        <v>150</v>
      </c>
      <c r="O47" s="494"/>
      <c r="P47" s="494"/>
      <c r="Q47" s="494"/>
      <c r="R47" s="494"/>
      <c r="S47" s="494"/>
      <c r="T47" s="494"/>
      <c r="U47" s="494"/>
      <c r="V47" s="494"/>
      <c r="W47" s="494"/>
      <c r="X47" s="494"/>
      <c r="Y47" s="494"/>
      <c r="Z47" s="494"/>
      <c r="AA47" s="494"/>
      <c r="AB47" s="494"/>
      <c r="AD47" s="494" t="s">
        <v>24</v>
      </c>
      <c r="AE47" s="494"/>
      <c r="AF47" s="494"/>
      <c r="AG47" s="494"/>
      <c r="AH47" s="494"/>
      <c r="AI47" s="494"/>
      <c r="AJ47" s="494"/>
      <c r="AK47" s="494"/>
      <c r="AL47" s="494"/>
      <c r="AM47" s="494"/>
      <c r="AO47" s="494" t="s">
        <v>25</v>
      </c>
      <c r="AP47" s="494"/>
      <c r="AQ47" s="494"/>
      <c r="AR47" s="494"/>
      <c r="AS47" s="494"/>
      <c r="AT47" s="494"/>
      <c r="AU47" s="494"/>
      <c r="AV47" s="494"/>
      <c r="AW47" s="494"/>
      <c r="AX47" s="494"/>
      <c r="AY47" s="494"/>
      <c r="AZ47" s="494"/>
      <c r="BA47" s="494"/>
      <c r="BB47" s="494"/>
      <c r="BC47" s="494"/>
      <c r="BD47" s="494"/>
      <c r="BE47" s="494"/>
      <c r="BF47" s="494"/>
      <c r="BH47" s="500" t="s">
        <v>153</v>
      </c>
      <c r="BI47" s="500"/>
      <c r="BJ47" s="500"/>
      <c r="BK47" s="500"/>
      <c r="BL47" s="500"/>
      <c r="BM47" s="500"/>
      <c r="BN47" s="500"/>
      <c r="BO47" s="500"/>
      <c r="BP47" s="500"/>
      <c r="BQ47" s="500"/>
      <c r="BR47" s="500"/>
      <c r="BS47" s="500"/>
      <c r="BT47" s="500"/>
      <c r="BU47" s="500"/>
      <c r="BX47" s="47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CP47" s="48"/>
      <c r="CQ47" s="48"/>
      <c r="CR47" s="48"/>
      <c r="CS47" s="48"/>
      <c r="CT47" s="48"/>
      <c r="CU47" s="48"/>
      <c r="CV47" s="48"/>
      <c r="CW47" s="48"/>
      <c r="CX47" s="48"/>
      <c r="CY47" s="48"/>
      <c r="CZ47" s="48"/>
      <c r="DA47" s="48"/>
      <c r="DB47" s="48"/>
      <c r="DC47" s="48"/>
      <c r="DD47" s="48"/>
      <c r="DE47" s="48"/>
      <c r="DF47" s="48"/>
      <c r="DG47" s="48"/>
      <c r="DH47" s="48"/>
      <c r="DI47" s="48"/>
      <c r="DJ47" s="48"/>
      <c r="DK47" s="48"/>
      <c r="DL47" s="48"/>
      <c r="DM47" s="48"/>
      <c r="DN47" s="48"/>
      <c r="DO47" s="48"/>
      <c r="DP47" s="48"/>
      <c r="DQ47" s="48"/>
      <c r="DR47" s="48"/>
      <c r="DS47" s="48"/>
      <c r="DT47" s="48"/>
      <c r="DU47" s="48"/>
      <c r="DV47" s="48"/>
      <c r="DW47" s="48"/>
      <c r="DX47" s="48"/>
      <c r="DY47" s="48"/>
      <c r="DZ47" s="48"/>
      <c r="EA47" s="48"/>
      <c r="EB47" s="48"/>
      <c r="EC47" s="48"/>
      <c r="ED47" s="48"/>
      <c r="EE47" s="48"/>
      <c r="EF47" s="48"/>
      <c r="EG47" s="48"/>
      <c r="EH47" s="48"/>
      <c r="EI47" s="48"/>
      <c r="EJ47" s="48"/>
      <c r="EK47" s="48"/>
      <c r="EL47" s="48"/>
      <c r="EM47" s="48"/>
      <c r="EN47" s="48"/>
      <c r="EO47" s="48"/>
      <c r="EP47" s="48"/>
      <c r="EQ47" s="48"/>
      <c r="ER47" s="48"/>
      <c r="ES47" s="48"/>
      <c r="ET47" s="48"/>
      <c r="EU47" s="48"/>
      <c r="EV47" s="48"/>
      <c r="EW47" s="48"/>
      <c r="EX47" s="48"/>
      <c r="EY47" s="48"/>
      <c r="EZ47" s="48"/>
      <c r="FA47" s="48"/>
      <c r="FB47" s="48"/>
      <c r="FC47" s="48"/>
      <c r="FD47" s="48"/>
      <c r="FE47" s="48"/>
      <c r="FF47" s="48"/>
      <c r="FG47" s="48"/>
      <c r="FH47" s="48"/>
      <c r="FI47" s="48"/>
      <c r="FJ47" s="48"/>
      <c r="FK47" s="49"/>
    </row>
    <row r="48" spans="1:167" s="23" customFormat="1" ht="10.5" customHeight="1">
      <c r="A48" s="496" t="s">
        <v>26</v>
      </c>
      <c r="B48" s="496"/>
      <c r="C48" s="498" t="s">
        <v>192</v>
      </c>
      <c r="D48" s="498"/>
      <c r="E48" s="498"/>
      <c r="F48" s="498"/>
      <c r="G48" s="498"/>
      <c r="H48" s="499" t="s">
        <v>26</v>
      </c>
      <c r="I48" s="499"/>
      <c r="J48" s="498" t="s">
        <v>273</v>
      </c>
      <c r="K48" s="498"/>
      <c r="L48" s="498"/>
      <c r="M48" s="498"/>
      <c r="N48" s="498"/>
      <c r="O48" s="498"/>
      <c r="P48" s="498"/>
      <c r="Q48" s="498"/>
      <c r="R48" s="498"/>
      <c r="S48" s="498"/>
      <c r="T48" s="498"/>
      <c r="U48" s="498"/>
      <c r="V48" s="498"/>
      <c r="W48" s="498"/>
      <c r="X48" s="498"/>
      <c r="Y48" s="498"/>
      <c r="Z48" s="498"/>
      <c r="AA48" s="498"/>
      <c r="AB48" s="498"/>
      <c r="AC48" s="498"/>
      <c r="AD48" s="498"/>
      <c r="AE48" s="498"/>
      <c r="AF48" s="498"/>
      <c r="AG48" s="496">
        <v>20</v>
      </c>
      <c r="AH48" s="496"/>
      <c r="AI48" s="496"/>
      <c r="AJ48" s="496"/>
      <c r="AK48" s="497" t="s">
        <v>4</v>
      </c>
      <c r="AL48" s="497"/>
      <c r="AM48" s="497"/>
      <c r="AN48" s="499" t="s">
        <v>10</v>
      </c>
      <c r="AO48" s="499"/>
      <c r="AP48" s="499"/>
    </row>
    <row r="49" s="23" customFormat="1" ht="3" customHeight="1"/>
  </sheetData>
  <mergeCells count="152">
    <mergeCell ref="DI46:DK46"/>
    <mergeCell ref="CF46:CG46"/>
    <mergeCell ref="BH47:BU47"/>
    <mergeCell ref="CA46:CE46"/>
    <mergeCell ref="CH46:DD46"/>
    <mergeCell ref="A48:B48"/>
    <mergeCell ref="N47:AB47"/>
    <mergeCell ref="AN48:AP48"/>
    <mergeCell ref="H48:I48"/>
    <mergeCell ref="C48:G48"/>
    <mergeCell ref="AG48:AJ48"/>
    <mergeCell ref="AK48:AM48"/>
    <mergeCell ref="J48:AF48"/>
    <mergeCell ref="AO47:BF47"/>
    <mergeCell ref="AD47:AM47"/>
    <mergeCell ref="N46:AB46"/>
    <mergeCell ref="AD46:AM46"/>
    <mergeCell ref="AO46:BF46"/>
    <mergeCell ref="EZ39:FK39"/>
    <mergeCell ref="AH43:BF43"/>
    <mergeCell ref="DE46:DH46"/>
    <mergeCell ref="DL46:DN46"/>
    <mergeCell ref="BH46:BU46"/>
    <mergeCell ref="N40:AF40"/>
    <mergeCell ref="N44:AF44"/>
    <mergeCell ref="EZ38:FK38"/>
    <mergeCell ref="EN36:FK36"/>
    <mergeCell ref="BY46:BZ46"/>
    <mergeCell ref="EC45:EL45"/>
    <mergeCell ref="DJ44:EA44"/>
    <mergeCell ref="BX41:EL41"/>
    <mergeCell ref="CL45:CX45"/>
    <mergeCell ref="CZ45:DH45"/>
    <mergeCell ref="DJ45:EA45"/>
    <mergeCell ref="BX42:EL42"/>
    <mergeCell ref="EC44:EL44"/>
    <mergeCell ref="CL44:CX44"/>
    <mergeCell ref="AH44:BF44"/>
    <mergeCell ref="CZ44:DH44"/>
    <mergeCell ref="DP36:EM36"/>
    <mergeCell ref="N39:AF39"/>
    <mergeCell ref="DB36:DO36"/>
    <mergeCell ref="CN36:DA36"/>
    <mergeCell ref="AH39:BF39"/>
    <mergeCell ref="BS36:CM36"/>
    <mergeCell ref="AH40:BF40"/>
    <mergeCell ref="N43:AF43"/>
    <mergeCell ref="AE34:AN34"/>
    <mergeCell ref="A34:AD34"/>
    <mergeCell ref="AY35:BH35"/>
    <mergeCell ref="AO34:AX34"/>
    <mergeCell ref="AY34:BH34"/>
    <mergeCell ref="AO35:AX35"/>
    <mergeCell ref="A35:AD35"/>
    <mergeCell ref="AE35:AN35"/>
    <mergeCell ref="DP35:EM35"/>
    <mergeCell ref="DB33:DO33"/>
    <mergeCell ref="BI33:BR33"/>
    <mergeCell ref="CN34:DA34"/>
    <mergeCell ref="BS33:CM33"/>
    <mergeCell ref="CN33:DA33"/>
    <mergeCell ref="BS34:CM34"/>
    <mergeCell ref="BS35:CM35"/>
    <mergeCell ref="CN32:DA32"/>
    <mergeCell ref="EN30:FK30"/>
    <mergeCell ref="CN30:DA30"/>
    <mergeCell ref="DP30:EM30"/>
    <mergeCell ref="DB31:DO31"/>
    <mergeCell ref="DP31:EM31"/>
    <mergeCell ref="DP32:EM32"/>
    <mergeCell ref="DB32:DO32"/>
    <mergeCell ref="CN31:DA31"/>
    <mergeCell ref="CN35:DA35"/>
    <mergeCell ref="BI34:BR34"/>
    <mergeCell ref="BI35:BR35"/>
    <mergeCell ref="EN33:FK33"/>
    <mergeCell ref="DP34:EM34"/>
    <mergeCell ref="DB34:DO34"/>
    <mergeCell ref="EN35:FK35"/>
    <mergeCell ref="EN34:FK34"/>
    <mergeCell ref="DP33:EM33"/>
    <mergeCell ref="DB35:DO35"/>
    <mergeCell ref="EN31:FK31"/>
    <mergeCell ref="A33:AD33"/>
    <mergeCell ref="AO32:AX32"/>
    <mergeCell ref="AY31:BH31"/>
    <mergeCell ref="BS31:CM31"/>
    <mergeCell ref="BS32:CM32"/>
    <mergeCell ref="BI31:BR31"/>
    <mergeCell ref="AE33:AN33"/>
    <mergeCell ref="AO33:AX33"/>
    <mergeCell ref="BI32:BR32"/>
    <mergeCell ref="AE26:AN30"/>
    <mergeCell ref="BI26:CM26"/>
    <mergeCell ref="AY33:BH33"/>
    <mergeCell ref="EN32:FK32"/>
    <mergeCell ref="A31:AD31"/>
    <mergeCell ref="AE31:AN31"/>
    <mergeCell ref="AY32:BH32"/>
    <mergeCell ref="AO31:AX31"/>
    <mergeCell ref="A32:AD32"/>
    <mergeCell ref="AE32:AN32"/>
    <mergeCell ref="AO26:AX30"/>
    <mergeCell ref="BS30:CM30"/>
    <mergeCell ref="DB30:DO30"/>
    <mergeCell ref="CB28:CD28"/>
    <mergeCell ref="BI27:CM27"/>
    <mergeCell ref="CN26:DO29"/>
    <mergeCell ref="AY26:BH30"/>
    <mergeCell ref="BI30:BR30"/>
    <mergeCell ref="EN24:FK24"/>
    <mergeCell ref="DP26:FK29"/>
    <mergeCell ref="EZ18:FK18"/>
    <mergeCell ref="EZ21:FK21"/>
    <mergeCell ref="AO19:EL20"/>
    <mergeCell ref="L23:AV23"/>
    <mergeCell ref="L22:AV22"/>
    <mergeCell ref="EZ22:FK22"/>
    <mergeCell ref="EZ19:FK20"/>
    <mergeCell ref="A26:AD30"/>
    <mergeCell ref="EZ13:FK15"/>
    <mergeCell ref="AO17:EL18"/>
    <mergeCell ref="AY14:BZ15"/>
    <mergeCell ref="EZ16:FK16"/>
    <mergeCell ref="AO16:EL16"/>
    <mergeCell ref="EZ17:FK17"/>
    <mergeCell ref="EZ11:FK12"/>
    <mergeCell ref="AY10:BU10"/>
    <mergeCell ref="CC10:CE10"/>
    <mergeCell ref="BV10:BY10"/>
    <mergeCell ref="AO11:EL12"/>
    <mergeCell ref="BQ6:BU6"/>
    <mergeCell ref="BV6:BW6"/>
    <mergeCell ref="EZ9:FK9"/>
    <mergeCell ref="AW10:AX10"/>
    <mergeCell ref="AR10:AV10"/>
    <mergeCell ref="BP1:FK1"/>
    <mergeCell ref="BP4:CK4"/>
    <mergeCell ref="DY4:FK4"/>
    <mergeCell ref="BP2:FK2"/>
    <mergeCell ref="BP3:FK3"/>
    <mergeCell ref="DB6:DD6"/>
    <mergeCell ref="BP5:CK5"/>
    <mergeCell ref="BZ10:CB10"/>
    <mergeCell ref="CY6:DA6"/>
    <mergeCell ref="DY5:FK5"/>
    <mergeCell ref="B7:EX7"/>
    <mergeCell ref="BX6:CT6"/>
    <mergeCell ref="EZ8:FK8"/>
    <mergeCell ref="EZ10:FK10"/>
    <mergeCell ref="CU6:CX6"/>
    <mergeCell ref="EJ8:EM8"/>
  </mergeCells>
  <phoneticPr fontId="61" type="noConversion"/>
  <pageMargins left="0.39370078740157483" right="0.31496062992125984" top="0.59055118110236227" bottom="0.35433070866141736" header="0.19685039370078741" footer="0.19685039370078741"/>
  <pageSetup paperSize="9" scale="77" orientation="landscape" r:id="rId1"/>
  <headerFooter alignWithMargins="0">
    <oddHeader>&amp;Z&amp;F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7"/>
  <dimension ref="A1:M99"/>
  <sheetViews>
    <sheetView topLeftCell="B47" zoomScale="75" zoomScaleNormal="75" workbookViewId="0">
      <selection activeCell="H102" sqref="H102"/>
    </sheetView>
  </sheetViews>
  <sheetFormatPr defaultColWidth="8.85546875" defaultRowHeight="12.75" outlineLevelRow="1"/>
  <cols>
    <col min="1" max="1" width="38.85546875" style="79" hidden="1" customWidth="1"/>
    <col min="2" max="2" width="5.5703125" style="79" customWidth="1"/>
    <col min="3" max="3" width="35.7109375" style="79" customWidth="1"/>
    <col min="4" max="4" width="16.140625" style="79" customWidth="1"/>
    <col min="5" max="5" width="12.140625" style="79" customWidth="1"/>
    <col min="6" max="6" width="15.140625" style="123" customWidth="1"/>
    <col min="7" max="7" width="20" style="79" customWidth="1"/>
    <col min="8" max="8" width="15.85546875" style="79" customWidth="1"/>
    <col min="9" max="9" width="12.42578125" style="79" customWidth="1"/>
    <col min="10" max="10" width="19.140625" style="79" customWidth="1"/>
    <col min="11" max="11" width="24.42578125" style="195" customWidth="1"/>
    <col min="12" max="12" width="25" style="79" customWidth="1"/>
    <col min="13" max="13" width="18.42578125" style="79" customWidth="1"/>
    <col min="14" max="16384" width="8.85546875" style="79"/>
  </cols>
  <sheetData>
    <row r="1" spans="2:11">
      <c r="J1" s="126" t="s">
        <v>265</v>
      </c>
    </row>
    <row r="2" spans="2:11">
      <c r="J2" s="126" t="s">
        <v>266</v>
      </c>
    </row>
    <row r="3" spans="2:11">
      <c r="J3" s="126"/>
    </row>
    <row r="4" spans="2:11" ht="6.75" customHeight="1">
      <c r="J4" s="126"/>
    </row>
    <row r="5" spans="2:11" s="60" customFormat="1" ht="18.75">
      <c r="B5" s="668" t="s">
        <v>323</v>
      </c>
      <c r="C5" s="668"/>
      <c r="D5" s="668"/>
      <c r="E5" s="668"/>
      <c r="F5" s="668"/>
      <c r="G5" s="668"/>
      <c r="H5" s="668"/>
      <c r="I5" s="668"/>
      <c r="J5" s="668"/>
      <c r="K5" s="196"/>
    </row>
    <row r="6" spans="2:11" s="60" customFormat="1" ht="10.5" customHeight="1">
      <c r="B6" s="127"/>
      <c r="C6" s="127"/>
      <c r="D6" s="127"/>
      <c r="E6" s="127"/>
      <c r="F6" s="127"/>
      <c r="G6" s="127"/>
      <c r="H6" s="127"/>
      <c r="I6" s="127"/>
      <c r="J6" s="127"/>
      <c r="K6" s="196"/>
    </row>
    <row r="7" spans="2:11" s="61" customFormat="1" ht="41.25" customHeight="1">
      <c r="B7" s="60" t="s">
        <v>324</v>
      </c>
      <c r="E7" s="669" t="s">
        <v>175</v>
      </c>
      <c r="F7" s="669"/>
      <c r="G7" s="669"/>
      <c r="H7" s="669"/>
      <c r="I7" s="669"/>
      <c r="J7" s="669"/>
      <c r="K7" s="197"/>
    </row>
    <row r="8" spans="2:11" s="61" customFormat="1" ht="10.5" customHeight="1">
      <c r="B8" s="60"/>
      <c r="E8" s="128"/>
      <c r="F8" s="128"/>
      <c r="G8" s="128"/>
      <c r="H8" s="128"/>
      <c r="I8" s="128"/>
      <c r="J8" s="128"/>
      <c r="K8" s="197"/>
    </row>
    <row r="9" spans="2:11" s="60" customFormat="1" ht="36.75" customHeight="1">
      <c r="B9" s="60" t="s">
        <v>325</v>
      </c>
      <c r="D9" s="669" t="s">
        <v>677</v>
      </c>
      <c r="E9" s="669"/>
      <c r="F9" s="669"/>
      <c r="G9" s="669"/>
      <c r="H9" s="669"/>
      <c r="I9" s="669"/>
      <c r="J9" s="669"/>
      <c r="K9" s="196"/>
    </row>
    <row r="10" spans="2:11" s="61" customFormat="1" ht="15.75">
      <c r="F10" s="62"/>
      <c r="K10" s="197"/>
    </row>
    <row r="11" spans="2:11" s="61" customFormat="1" ht="15.75">
      <c r="B11" s="95" t="s">
        <v>524</v>
      </c>
      <c r="F11" s="62"/>
      <c r="K11" s="197"/>
    </row>
    <row r="12" spans="2:11" s="61" customFormat="1" ht="15.75">
      <c r="F12" s="62"/>
      <c r="K12" s="197"/>
    </row>
    <row r="13" spans="2:11" s="61" customFormat="1" ht="45" customHeight="1">
      <c r="B13" s="140" t="s">
        <v>328</v>
      </c>
      <c r="C13" s="140" t="s">
        <v>525</v>
      </c>
      <c r="D13" s="140" t="s">
        <v>526</v>
      </c>
      <c r="E13" s="670" t="s">
        <v>527</v>
      </c>
      <c r="F13" s="670"/>
      <c r="G13" s="670"/>
      <c r="H13" s="670" t="s">
        <v>522</v>
      </c>
      <c r="I13" s="670"/>
      <c r="J13" s="670"/>
      <c r="K13" s="197"/>
    </row>
    <row r="14" spans="2:11" s="61" customFormat="1" ht="75">
      <c r="B14" s="132"/>
      <c r="C14" s="132" t="s">
        <v>773</v>
      </c>
      <c r="D14" s="131">
        <v>1084</v>
      </c>
      <c r="E14" s="671">
        <f>H14/D14</f>
        <v>60841.589483394833</v>
      </c>
      <c r="F14" s="671"/>
      <c r="G14" s="671"/>
      <c r="H14" s="672">
        <v>65952283</v>
      </c>
      <c r="I14" s="672"/>
      <c r="J14" s="672"/>
      <c r="K14" s="197"/>
    </row>
    <row r="15" spans="2:11" s="95" customFormat="1" ht="15.75">
      <c r="B15" s="134"/>
      <c r="C15" s="134" t="s">
        <v>185</v>
      </c>
      <c r="D15" s="135"/>
      <c r="E15" s="673"/>
      <c r="F15" s="673"/>
      <c r="G15" s="673"/>
      <c r="H15" s="674">
        <f>H14</f>
        <v>65952283</v>
      </c>
      <c r="I15" s="674"/>
      <c r="J15" s="674"/>
      <c r="K15" s="198"/>
    </row>
    <row r="16" spans="2:11" s="95" customFormat="1" ht="15.75">
      <c r="B16" s="141" t="s">
        <v>523</v>
      </c>
      <c r="C16" s="141"/>
      <c r="D16" s="141"/>
      <c r="E16" s="141"/>
      <c r="F16" s="142"/>
      <c r="G16" s="141"/>
      <c r="H16" s="141"/>
      <c r="I16" s="141"/>
      <c r="J16" s="141"/>
      <c r="K16" s="198"/>
    </row>
    <row r="17" spans="1:11" s="95" customFormat="1" ht="9.75" customHeight="1">
      <c r="B17" s="141"/>
      <c r="C17" s="141"/>
      <c r="D17" s="141"/>
      <c r="E17" s="141"/>
      <c r="F17" s="142"/>
      <c r="G17" s="141"/>
      <c r="H17" s="141"/>
      <c r="I17" s="141"/>
      <c r="J17" s="141"/>
      <c r="K17" s="198"/>
    </row>
    <row r="18" spans="1:11" s="61" customFormat="1" ht="15.75">
      <c r="A18" s="662" t="s">
        <v>326</v>
      </c>
      <c r="B18" s="663"/>
      <c r="C18" s="663"/>
      <c r="D18" s="663"/>
      <c r="E18" s="663"/>
      <c r="F18" s="663"/>
      <c r="G18" s="663"/>
      <c r="H18" s="663"/>
      <c r="I18" s="663"/>
      <c r="J18" s="663"/>
      <c r="K18" s="197"/>
    </row>
    <row r="19" spans="1:11" s="64" customFormat="1" ht="13.5">
      <c r="A19" s="63" t="s">
        <v>327</v>
      </c>
      <c r="B19" s="649" t="s">
        <v>328</v>
      </c>
      <c r="C19" s="649" t="s">
        <v>329</v>
      </c>
      <c r="D19" s="649" t="s">
        <v>348</v>
      </c>
      <c r="E19" s="652" t="s">
        <v>349</v>
      </c>
      <c r="F19" s="666"/>
      <c r="G19" s="666"/>
      <c r="H19" s="667"/>
      <c r="I19" s="649" t="s">
        <v>350</v>
      </c>
      <c r="J19" s="655" t="s">
        <v>351</v>
      </c>
      <c r="K19" s="199"/>
    </row>
    <row r="20" spans="1:11" s="64" customFormat="1" ht="13.5">
      <c r="A20" s="63"/>
      <c r="B20" s="657"/>
      <c r="C20" s="657"/>
      <c r="D20" s="657"/>
      <c r="E20" s="655" t="s">
        <v>310</v>
      </c>
      <c r="F20" s="659" t="s">
        <v>48</v>
      </c>
      <c r="G20" s="660"/>
      <c r="H20" s="661"/>
      <c r="I20" s="650"/>
      <c r="J20" s="664"/>
      <c r="K20" s="199"/>
    </row>
    <row r="21" spans="1:11" s="64" customFormat="1" ht="40.5">
      <c r="A21" s="63"/>
      <c r="B21" s="658"/>
      <c r="C21" s="658"/>
      <c r="D21" s="658"/>
      <c r="E21" s="656"/>
      <c r="F21" s="63" t="s">
        <v>352</v>
      </c>
      <c r="G21" s="63" t="s">
        <v>353</v>
      </c>
      <c r="H21" s="63" t="s">
        <v>354</v>
      </c>
      <c r="I21" s="651"/>
      <c r="J21" s="665"/>
      <c r="K21" s="199"/>
    </row>
    <row r="22" spans="1:11" s="61" customFormat="1" ht="15.75">
      <c r="A22" s="65">
        <v>1</v>
      </c>
      <c r="B22" s="65"/>
      <c r="C22" s="65">
        <v>1</v>
      </c>
      <c r="D22" s="65">
        <v>2</v>
      </c>
      <c r="E22" s="65">
        <v>3</v>
      </c>
      <c r="F22" s="65">
        <v>4</v>
      </c>
      <c r="G22" s="65">
        <v>5</v>
      </c>
      <c r="H22" s="65">
        <v>6</v>
      </c>
      <c r="I22" s="65">
        <v>7</v>
      </c>
      <c r="J22" s="165" t="s">
        <v>355</v>
      </c>
      <c r="K22" s="197"/>
    </row>
    <row r="23" spans="1:11" s="61" customFormat="1" ht="31.5" outlineLevel="1">
      <c r="A23" s="66"/>
      <c r="B23" s="67">
        <v>1</v>
      </c>
      <c r="C23" s="66" t="s">
        <v>356</v>
      </c>
      <c r="D23" s="68">
        <v>8</v>
      </c>
      <c r="E23" s="69">
        <f t="shared" ref="E23:E28" si="0">F23+G23+H23</f>
        <v>60905.86</v>
      </c>
      <c r="F23" s="166">
        <v>25937.5</v>
      </c>
      <c r="G23" s="167">
        <v>16859.37</v>
      </c>
      <c r="H23" s="72">
        <v>18108.990000000002</v>
      </c>
      <c r="I23" s="168">
        <v>12</v>
      </c>
      <c r="J23" s="172">
        <f>D23*E23*I23</f>
        <v>5846962.5600000005</v>
      </c>
      <c r="K23" s="197"/>
    </row>
    <row r="24" spans="1:11" s="61" customFormat="1" ht="15.75" outlineLevel="1">
      <c r="A24" s="66"/>
      <c r="B24" s="67">
        <v>2</v>
      </c>
      <c r="C24" s="75" t="s">
        <v>357</v>
      </c>
      <c r="D24" s="68"/>
      <c r="E24" s="69">
        <f t="shared" si="0"/>
        <v>0</v>
      </c>
      <c r="F24" s="70"/>
      <c r="G24" s="169"/>
      <c r="H24" s="72"/>
      <c r="I24" s="168">
        <v>12</v>
      </c>
      <c r="J24" s="172">
        <f>D24*E24*I24</f>
        <v>0</v>
      </c>
      <c r="K24" s="197"/>
    </row>
    <row r="25" spans="1:11" s="61" customFormat="1" ht="15.75" outlineLevel="1">
      <c r="A25" s="66"/>
      <c r="B25" s="67">
        <v>3</v>
      </c>
      <c r="C25" s="75" t="s">
        <v>358</v>
      </c>
      <c r="D25" s="69">
        <v>99.08</v>
      </c>
      <c r="E25" s="69">
        <f t="shared" si="0"/>
        <v>30236.75</v>
      </c>
      <c r="F25" s="166">
        <v>12091.41</v>
      </c>
      <c r="G25" s="167">
        <v>14775.69</v>
      </c>
      <c r="H25" s="72">
        <v>3369.65</v>
      </c>
      <c r="I25" s="168">
        <v>12</v>
      </c>
      <c r="J25" s="172">
        <f>D25*E25*I25-0.04+50000</f>
        <v>36000286.240000002</v>
      </c>
      <c r="K25" s="197"/>
    </row>
    <row r="26" spans="1:11" s="61" customFormat="1" ht="15.75" outlineLevel="1">
      <c r="A26" s="66"/>
      <c r="B26" s="67">
        <v>4</v>
      </c>
      <c r="C26" s="75" t="s">
        <v>359</v>
      </c>
      <c r="D26" s="68">
        <v>6.5</v>
      </c>
      <c r="E26" s="69">
        <f t="shared" si="0"/>
        <v>16043.69</v>
      </c>
      <c r="F26" s="166">
        <v>6592</v>
      </c>
      <c r="G26" s="167">
        <v>3955.2</v>
      </c>
      <c r="H26" s="72">
        <v>5496.49</v>
      </c>
      <c r="I26" s="168">
        <v>12</v>
      </c>
      <c r="J26" s="172">
        <f>D26*E26*I26</f>
        <v>1251407.82</v>
      </c>
      <c r="K26" s="200"/>
    </row>
    <row r="27" spans="1:11" s="61" customFormat="1" ht="15.75" outlineLevel="1">
      <c r="A27" s="66"/>
      <c r="B27" s="67">
        <v>5</v>
      </c>
      <c r="C27" s="75" t="s">
        <v>360</v>
      </c>
      <c r="D27" s="68">
        <v>31</v>
      </c>
      <c r="E27" s="69">
        <f t="shared" si="0"/>
        <v>15167</v>
      </c>
      <c r="F27" s="166">
        <v>5899.48</v>
      </c>
      <c r="G27" s="167">
        <v>3752.58</v>
      </c>
      <c r="H27" s="72">
        <v>5514.94</v>
      </c>
      <c r="I27" s="168">
        <v>12</v>
      </c>
      <c r="J27" s="172">
        <f>D27*E27*I27</f>
        <v>5642124</v>
      </c>
      <c r="K27" s="200"/>
    </row>
    <row r="28" spans="1:11" s="61" customFormat="1" ht="15.75" outlineLevel="1">
      <c r="A28" s="66"/>
      <c r="B28" s="67">
        <v>6</v>
      </c>
      <c r="C28" s="75" t="s">
        <v>361</v>
      </c>
      <c r="D28" s="170">
        <v>0.5</v>
      </c>
      <c r="E28" s="69">
        <f t="shared" si="0"/>
        <v>13203.23</v>
      </c>
      <c r="F28" s="70">
        <v>7436</v>
      </c>
      <c r="G28" s="167">
        <v>2230.8000000000002</v>
      </c>
      <c r="H28" s="72">
        <v>3536.43</v>
      </c>
      <c r="I28" s="168">
        <v>12</v>
      </c>
      <c r="J28" s="172">
        <f>D28*E28*I28</f>
        <v>79219.38</v>
      </c>
      <c r="K28" s="200"/>
    </row>
    <row r="29" spans="1:11" s="61" customFormat="1" ht="15.75" outlineLevel="1">
      <c r="A29" s="680" t="s">
        <v>362</v>
      </c>
      <c r="B29" s="681"/>
      <c r="C29" s="681"/>
      <c r="D29" s="681"/>
      <c r="E29" s="681"/>
      <c r="F29" s="681"/>
      <c r="G29" s="681"/>
      <c r="H29" s="681"/>
      <c r="I29" s="682"/>
      <c r="J29" s="173">
        <f>SUM(J23:J28)</f>
        <v>48820000.000000007</v>
      </c>
      <c r="K29" s="201"/>
    </row>
    <row r="30" spans="1:11" s="61" customFormat="1" ht="21.75" customHeight="1">
      <c r="A30" s="688" t="s">
        <v>585</v>
      </c>
      <c r="B30" s="662"/>
      <c r="C30" s="662"/>
      <c r="D30" s="662"/>
      <c r="E30" s="662"/>
      <c r="F30" s="662"/>
      <c r="G30" s="662"/>
      <c r="H30" s="662"/>
      <c r="I30" s="662"/>
      <c r="J30" s="662"/>
      <c r="K30" s="200"/>
    </row>
    <row r="31" spans="1:11" ht="54">
      <c r="A31" s="77"/>
      <c r="B31" s="85" t="s">
        <v>328</v>
      </c>
      <c r="C31" s="652" t="s">
        <v>363</v>
      </c>
      <c r="D31" s="653"/>
      <c r="E31" s="653"/>
      <c r="F31" s="654"/>
      <c r="G31" s="86" t="s">
        <v>364</v>
      </c>
      <c r="H31" s="652" t="s">
        <v>365</v>
      </c>
      <c r="I31" s="654"/>
      <c r="J31" s="86" t="s">
        <v>366</v>
      </c>
      <c r="K31" s="202"/>
    </row>
    <row r="32" spans="1:11">
      <c r="A32" s="87"/>
      <c r="B32" s="88">
        <v>1</v>
      </c>
      <c r="C32" s="683">
        <v>2</v>
      </c>
      <c r="D32" s="689"/>
      <c r="E32" s="689"/>
      <c r="F32" s="684"/>
      <c r="G32" s="89">
        <v>3</v>
      </c>
      <c r="H32" s="683">
        <v>4</v>
      </c>
      <c r="I32" s="684"/>
      <c r="J32" s="89" t="s">
        <v>367</v>
      </c>
      <c r="K32" s="202"/>
    </row>
    <row r="33" spans="1:11" s="95" customFormat="1" ht="15.75" outlineLevel="1">
      <c r="A33" s="90"/>
      <c r="B33" s="91">
        <v>1</v>
      </c>
      <c r="C33" s="685" t="s">
        <v>368</v>
      </c>
      <c r="D33" s="686"/>
      <c r="E33" s="686"/>
      <c r="F33" s="687"/>
      <c r="G33" s="92" t="s">
        <v>369</v>
      </c>
      <c r="H33" s="645" t="s">
        <v>369</v>
      </c>
      <c r="I33" s="646"/>
      <c r="J33" s="174">
        <f>J34+J35</f>
        <v>10740400</v>
      </c>
      <c r="K33" s="203"/>
    </row>
    <row r="34" spans="1:11" s="61" customFormat="1" ht="30" customHeight="1" outlineLevel="1">
      <c r="A34" s="66"/>
      <c r="B34" s="67" t="s">
        <v>370</v>
      </c>
      <c r="C34" s="675" t="s">
        <v>371</v>
      </c>
      <c r="D34" s="676"/>
      <c r="E34" s="676"/>
      <c r="F34" s="677"/>
      <c r="G34" s="96">
        <v>48820000</v>
      </c>
      <c r="H34" s="647">
        <v>22</v>
      </c>
      <c r="I34" s="648"/>
      <c r="J34" s="175">
        <f>G34*H34/100</f>
        <v>10740400</v>
      </c>
      <c r="K34" s="200"/>
    </row>
    <row r="35" spans="1:11" s="61" customFormat="1" ht="15.75" outlineLevel="1">
      <c r="A35" s="66"/>
      <c r="B35" s="67" t="s">
        <v>372</v>
      </c>
      <c r="C35" s="675" t="s">
        <v>373</v>
      </c>
      <c r="D35" s="676"/>
      <c r="E35" s="676"/>
      <c r="F35" s="677"/>
      <c r="G35" s="96">
        <v>48820000</v>
      </c>
      <c r="H35" s="647">
        <v>10</v>
      </c>
      <c r="I35" s="648"/>
      <c r="J35" s="175">
        <v>0</v>
      </c>
      <c r="K35" s="200"/>
    </row>
    <row r="36" spans="1:11" s="95" customFormat="1" ht="15.75" outlineLevel="1">
      <c r="A36" s="90"/>
      <c r="B36" s="91">
        <v>2</v>
      </c>
      <c r="C36" s="685" t="s">
        <v>374</v>
      </c>
      <c r="D36" s="686"/>
      <c r="E36" s="686"/>
      <c r="F36" s="687"/>
      <c r="G36" s="92" t="s">
        <v>369</v>
      </c>
      <c r="H36" s="645" t="s">
        <v>369</v>
      </c>
      <c r="I36" s="646"/>
      <c r="J36" s="176">
        <f>J37+J38+J39+J40</f>
        <v>1513420</v>
      </c>
      <c r="K36" s="203"/>
    </row>
    <row r="37" spans="1:11" s="61" customFormat="1" ht="48" customHeight="1" outlineLevel="1">
      <c r="A37" s="66"/>
      <c r="B37" s="67" t="s">
        <v>375</v>
      </c>
      <c r="C37" s="675" t="s">
        <v>376</v>
      </c>
      <c r="D37" s="676"/>
      <c r="E37" s="676"/>
      <c r="F37" s="677"/>
      <c r="G37" s="96">
        <v>48820000</v>
      </c>
      <c r="H37" s="647">
        <v>2.9</v>
      </c>
      <c r="I37" s="648"/>
      <c r="J37" s="175">
        <f>G37*H37/100</f>
        <v>1415780</v>
      </c>
      <c r="K37" s="200"/>
    </row>
    <row r="38" spans="1:11" s="61" customFormat="1" ht="15.75" outlineLevel="1">
      <c r="A38" s="66"/>
      <c r="B38" s="67" t="s">
        <v>377</v>
      </c>
      <c r="C38" s="675" t="s">
        <v>378</v>
      </c>
      <c r="D38" s="676"/>
      <c r="E38" s="676"/>
      <c r="F38" s="677"/>
      <c r="G38" s="96"/>
      <c r="H38" s="647">
        <v>0</v>
      </c>
      <c r="I38" s="648"/>
      <c r="J38" s="175">
        <f>D38*G38/100</f>
        <v>0</v>
      </c>
      <c r="K38" s="200"/>
    </row>
    <row r="39" spans="1:11" s="61" customFormat="1" ht="15.75" outlineLevel="1">
      <c r="A39" s="66"/>
      <c r="B39" s="67" t="s">
        <v>379</v>
      </c>
      <c r="C39" s="675" t="s">
        <v>380</v>
      </c>
      <c r="D39" s="676"/>
      <c r="E39" s="676"/>
      <c r="F39" s="677"/>
      <c r="G39" s="96">
        <v>48820000</v>
      </c>
      <c r="H39" s="647">
        <v>0.2</v>
      </c>
      <c r="I39" s="648"/>
      <c r="J39" s="175">
        <f>G39*H39/100</f>
        <v>97640</v>
      </c>
      <c r="K39" s="200"/>
    </row>
    <row r="40" spans="1:11" s="61" customFormat="1" ht="15.75" outlineLevel="1">
      <c r="A40" s="66"/>
      <c r="B40" s="67" t="s">
        <v>381</v>
      </c>
      <c r="C40" s="675" t="s">
        <v>382</v>
      </c>
      <c r="D40" s="676"/>
      <c r="E40" s="676"/>
      <c r="F40" s="677"/>
      <c r="G40" s="96"/>
      <c r="H40" s="647"/>
      <c r="I40" s="648"/>
      <c r="J40" s="175">
        <f>D40*H40/100</f>
        <v>0</v>
      </c>
      <c r="K40" s="200"/>
    </row>
    <row r="41" spans="1:11" s="95" customFormat="1" ht="30.6" customHeight="1" outlineLevel="1">
      <c r="A41" s="90"/>
      <c r="B41" s="91">
        <v>3</v>
      </c>
      <c r="C41" s="685" t="s">
        <v>383</v>
      </c>
      <c r="D41" s="686"/>
      <c r="E41" s="686"/>
      <c r="F41" s="687"/>
      <c r="G41" s="96">
        <v>48820000</v>
      </c>
      <c r="H41" s="678">
        <v>5.0999999999999996</v>
      </c>
      <c r="I41" s="679"/>
      <c r="J41" s="175">
        <f>G41*H41/100</f>
        <v>2489819.9999999995</v>
      </c>
      <c r="K41" s="203"/>
    </row>
    <row r="42" spans="1:11" s="61" customFormat="1" ht="15.75" outlineLevel="1">
      <c r="A42" s="680" t="s">
        <v>362</v>
      </c>
      <c r="B42" s="681"/>
      <c r="C42" s="681"/>
      <c r="D42" s="681"/>
      <c r="E42" s="681"/>
      <c r="F42" s="681"/>
      <c r="G42" s="681"/>
      <c r="H42" s="681"/>
      <c r="I42" s="682"/>
      <c r="J42" s="173">
        <f>J33+J36+J41</f>
        <v>14743640</v>
      </c>
      <c r="K42" s="200"/>
    </row>
    <row r="43" spans="1:11" s="61" customFormat="1" ht="31.5" customHeight="1">
      <c r="A43" s="662" t="s">
        <v>724</v>
      </c>
      <c r="B43" s="663"/>
      <c r="C43" s="663"/>
      <c r="D43" s="663"/>
      <c r="E43" s="663"/>
      <c r="F43" s="663"/>
      <c r="G43" s="663"/>
      <c r="H43" s="663"/>
      <c r="I43" s="663"/>
      <c r="J43" s="663"/>
      <c r="K43" s="200"/>
    </row>
    <row r="44" spans="1:11" s="64" customFormat="1" ht="13.5">
      <c r="A44" s="63" t="s">
        <v>327</v>
      </c>
      <c r="B44" s="649" t="s">
        <v>328</v>
      </c>
      <c r="C44" s="649" t="s">
        <v>329</v>
      </c>
      <c r="D44" s="649" t="s">
        <v>348</v>
      </c>
      <c r="E44" s="652" t="s">
        <v>349</v>
      </c>
      <c r="F44" s="666"/>
      <c r="G44" s="666"/>
      <c r="H44" s="667"/>
      <c r="I44" s="649" t="s">
        <v>350</v>
      </c>
      <c r="J44" s="655" t="s">
        <v>351</v>
      </c>
      <c r="K44" s="204"/>
    </row>
    <row r="45" spans="1:11" s="64" customFormat="1" ht="13.5">
      <c r="A45" s="63"/>
      <c r="B45" s="657"/>
      <c r="C45" s="657"/>
      <c r="D45" s="657"/>
      <c r="E45" s="655" t="s">
        <v>310</v>
      </c>
      <c r="F45" s="659" t="s">
        <v>48</v>
      </c>
      <c r="G45" s="660"/>
      <c r="H45" s="661"/>
      <c r="I45" s="650"/>
      <c r="J45" s="664"/>
      <c r="K45" s="204"/>
    </row>
    <row r="46" spans="1:11" s="64" customFormat="1" ht="40.5">
      <c r="A46" s="63"/>
      <c r="B46" s="658"/>
      <c r="C46" s="658"/>
      <c r="D46" s="658"/>
      <c r="E46" s="656"/>
      <c r="F46" s="63" t="s">
        <v>352</v>
      </c>
      <c r="G46" s="63" t="s">
        <v>353</v>
      </c>
      <c r="H46" s="63" t="s">
        <v>354</v>
      </c>
      <c r="I46" s="651"/>
      <c r="J46" s="665"/>
      <c r="K46" s="204"/>
    </row>
    <row r="47" spans="1:11" s="61" customFormat="1" ht="15.75">
      <c r="A47" s="65">
        <v>1</v>
      </c>
      <c r="B47" s="65"/>
      <c r="C47" s="65">
        <v>1</v>
      </c>
      <c r="D47" s="65">
        <v>2</v>
      </c>
      <c r="E47" s="65">
        <v>3</v>
      </c>
      <c r="F47" s="65">
        <v>4</v>
      </c>
      <c r="G47" s="65">
        <v>5</v>
      </c>
      <c r="H47" s="65">
        <v>6</v>
      </c>
      <c r="I47" s="65">
        <v>7</v>
      </c>
      <c r="J47" s="165" t="s">
        <v>355</v>
      </c>
      <c r="K47" s="200"/>
    </row>
    <row r="48" spans="1:11" s="61" customFormat="1" ht="31.5" outlineLevel="1">
      <c r="A48" s="66"/>
      <c r="B48" s="67">
        <v>1</v>
      </c>
      <c r="C48" s="66" t="s">
        <v>356</v>
      </c>
      <c r="D48" s="68">
        <v>8</v>
      </c>
      <c r="E48" s="69">
        <v>177.26</v>
      </c>
      <c r="F48" s="166"/>
      <c r="G48" s="167"/>
      <c r="H48" s="72"/>
      <c r="I48" s="168">
        <v>12</v>
      </c>
      <c r="J48" s="172">
        <f>D48*E48*I48</f>
        <v>17016.96</v>
      </c>
      <c r="K48" s="200"/>
    </row>
    <row r="49" spans="1:11" s="61" customFormat="1" ht="15.75" outlineLevel="1">
      <c r="A49" s="66"/>
      <c r="B49" s="67">
        <v>3</v>
      </c>
      <c r="C49" s="75" t="s">
        <v>358</v>
      </c>
      <c r="D49" s="69">
        <v>99.08</v>
      </c>
      <c r="E49" s="69">
        <v>126.41</v>
      </c>
      <c r="F49" s="166"/>
      <c r="G49" s="167"/>
      <c r="H49" s="72"/>
      <c r="I49" s="168">
        <v>12</v>
      </c>
      <c r="J49" s="172">
        <f>D49*E49*I49+6.95</f>
        <v>150303.3836</v>
      </c>
      <c r="K49" s="200"/>
    </row>
    <row r="50" spans="1:11" s="61" customFormat="1" ht="15.75" outlineLevel="1">
      <c r="A50" s="66"/>
      <c r="B50" s="67">
        <v>4</v>
      </c>
      <c r="C50" s="75" t="s">
        <v>359</v>
      </c>
      <c r="D50" s="68">
        <v>6.5</v>
      </c>
      <c r="E50" s="69">
        <v>65.77</v>
      </c>
      <c r="F50" s="166"/>
      <c r="G50" s="167"/>
      <c r="H50" s="72"/>
      <c r="I50" s="168">
        <v>12</v>
      </c>
      <c r="J50" s="172">
        <f>D50*E50*I50</f>
        <v>5130.0599999999995</v>
      </c>
      <c r="K50" s="200"/>
    </row>
    <row r="51" spans="1:11" s="61" customFormat="1" ht="15.75" outlineLevel="1">
      <c r="A51" s="66"/>
      <c r="B51" s="67">
        <v>5</v>
      </c>
      <c r="C51" s="75" t="s">
        <v>360</v>
      </c>
      <c r="D51" s="68">
        <v>31</v>
      </c>
      <c r="E51" s="69">
        <v>129.55000000000001</v>
      </c>
      <c r="F51" s="166"/>
      <c r="G51" s="167"/>
      <c r="H51" s="72"/>
      <c r="I51" s="168">
        <v>12</v>
      </c>
      <c r="J51" s="172">
        <f>D51*E51*I51</f>
        <v>48192.600000000006</v>
      </c>
      <c r="K51" s="200"/>
    </row>
    <row r="52" spans="1:11" s="61" customFormat="1" ht="15.75" outlineLevel="1">
      <c r="A52" s="114"/>
      <c r="B52" s="67">
        <v>6</v>
      </c>
      <c r="C52" s="75" t="s">
        <v>361</v>
      </c>
      <c r="D52" s="170">
        <v>0.5</v>
      </c>
      <c r="E52" s="69">
        <v>138.49</v>
      </c>
      <c r="F52" s="70"/>
      <c r="G52" s="169"/>
      <c r="H52" s="72"/>
      <c r="I52" s="168">
        <v>12</v>
      </c>
      <c r="J52" s="172">
        <f>D52*E52*I52</f>
        <v>830.94</v>
      </c>
      <c r="K52" s="200"/>
    </row>
    <row r="53" spans="1:11" s="61" customFormat="1" ht="15.75" outlineLevel="1">
      <c r="A53" s="680" t="s">
        <v>362</v>
      </c>
      <c r="B53" s="681"/>
      <c r="C53" s="681"/>
      <c r="D53" s="681"/>
      <c r="E53" s="681"/>
      <c r="F53" s="681"/>
      <c r="G53" s="681"/>
      <c r="H53" s="681"/>
      <c r="I53" s="682"/>
      <c r="J53" s="173">
        <f>SUM(J48:J51)</f>
        <v>220643.0036</v>
      </c>
      <c r="K53" s="200"/>
    </row>
    <row r="54" spans="1:11" s="61" customFormat="1" ht="21" hidden="1" customHeight="1">
      <c r="A54" s="688" t="s">
        <v>503</v>
      </c>
      <c r="B54" s="662"/>
      <c r="C54" s="662"/>
      <c r="D54" s="662"/>
      <c r="E54" s="662"/>
      <c r="F54" s="662"/>
      <c r="G54" s="662"/>
      <c r="H54" s="662"/>
      <c r="I54" s="662"/>
      <c r="J54" s="662"/>
      <c r="K54" s="200"/>
    </row>
    <row r="55" spans="1:11" ht="33.75" hidden="1" customHeight="1">
      <c r="A55" s="77"/>
      <c r="B55" s="97" t="s">
        <v>328</v>
      </c>
      <c r="C55" s="63" t="s">
        <v>384</v>
      </c>
      <c r="D55" s="690" t="s">
        <v>385</v>
      </c>
      <c r="E55" s="690"/>
      <c r="F55" s="63" t="s">
        <v>386</v>
      </c>
      <c r="G55" s="63" t="s">
        <v>387</v>
      </c>
      <c r="H55" s="690" t="s">
        <v>388</v>
      </c>
      <c r="I55" s="690"/>
      <c r="J55" s="86" t="s">
        <v>389</v>
      </c>
      <c r="K55" s="202"/>
    </row>
    <row r="56" spans="1:11" s="99" customFormat="1" ht="18" hidden="1" customHeight="1">
      <c r="A56" s="98"/>
      <c r="B56" s="80">
        <v>1</v>
      </c>
      <c r="C56" s="80">
        <v>2</v>
      </c>
      <c r="D56" s="683">
        <v>3</v>
      </c>
      <c r="E56" s="684"/>
      <c r="F56" s="80">
        <v>4</v>
      </c>
      <c r="G56" s="80">
        <v>5</v>
      </c>
      <c r="H56" s="683">
        <v>6</v>
      </c>
      <c r="I56" s="684"/>
      <c r="J56" s="89" t="s">
        <v>390</v>
      </c>
      <c r="K56" s="205"/>
    </row>
    <row r="57" spans="1:11" s="61" customFormat="1" ht="24" hidden="1" customHeight="1" outlineLevel="1">
      <c r="A57" s="66"/>
      <c r="B57" s="67">
        <v>1</v>
      </c>
      <c r="C57" s="66" t="s">
        <v>391</v>
      </c>
      <c r="D57" s="75" t="s">
        <v>392</v>
      </c>
      <c r="E57" s="100"/>
      <c r="F57" s="81">
        <v>1</v>
      </c>
      <c r="G57" s="101"/>
      <c r="H57" s="691">
        <v>12</v>
      </c>
      <c r="I57" s="692"/>
      <c r="J57" s="172">
        <f>G57*H57</f>
        <v>0</v>
      </c>
      <c r="K57" s="200"/>
    </row>
    <row r="58" spans="1:11" s="61" customFormat="1" ht="19.5" hidden="1" customHeight="1" outlineLevel="1">
      <c r="A58" s="680" t="s">
        <v>362</v>
      </c>
      <c r="B58" s="681"/>
      <c r="C58" s="681"/>
      <c r="D58" s="681"/>
      <c r="E58" s="681"/>
      <c r="F58" s="681"/>
      <c r="G58" s="681"/>
      <c r="H58" s="681"/>
      <c r="I58" s="682"/>
      <c r="J58" s="177">
        <f>SUM(J57:J57)</f>
        <v>0</v>
      </c>
      <c r="K58" s="200"/>
    </row>
    <row r="59" spans="1:11" s="61" customFormat="1" ht="22.9" customHeight="1" collapsed="1">
      <c r="A59" s="688" t="s">
        <v>587</v>
      </c>
      <c r="B59" s="662"/>
      <c r="C59" s="662"/>
      <c r="D59" s="662"/>
      <c r="E59" s="662"/>
      <c r="F59" s="662"/>
      <c r="G59" s="662"/>
      <c r="H59" s="662"/>
      <c r="I59" s="662"/>
      <c r="J59" s="697"/>
      <c r="K59" s="200"/>
    </row>
    <row r="60" spans="1:11" ht="25.5">
      <c r="A60" s="77"/>
      <c r="B60" s="78" t="s">
        <v>328</v>
      </c>
      <c r="C60" s="63" t="s">
        <v>384</v>
      </c>
      <c r="D60" s="652" t="s">
        <v>385</v>
      </c>
      <c r="E60" s="654"/>
      <c r="F60" s="652" t="s">
        <v>386</v>
      </c>
      <c r="G60" s="654"/>
      <c r="H60" s="652" t="s">
        <v>395</v>
      </c>
      <c r="I60" s="654"/>
      <c r="J60" s="86" t="s">
        <v>389</v>
      </c>
      <c r="K60" s="202"/>
    </row>
    <row r="61" spans="1:11" ht="13.5">
      <c r="A61" s="77"/>
      <c r="B61" s="80">
        <v>1</v>
      </c>
      <c r="C61" s="80">
        <v>2</v>
      </c>
      <c r="D61" s="683">
        <v>3</v>
      </c>
      <c r="E61" s="684"/>
      <c r="F61" s="683">
        <v>4</v>
      </c>
      <c r="G61" s="684"/>
      <c r="H61" s="683">
        <v>5</v>
      </c>
      <c r="I61" s="684"/>
      <c r="J61" s="89" t="s">
        <v>394</v>
      </c>
      <c r="K61" s="202"/>
    </row>
    <row r="62" spans="1:11" s="61" customFormat="1" ht="15.75" outlineLevel="1">
      <c r="A62" s="66"/>
      <c r="B62" s="67">
        <v>1</v>
      </c>
      <c r="C62" s="75" t="s">
        <v>397</v>
      </c>
      <c r="D62" s="691" t="s">
        <v>398</v>
      </c>
      <c r="E62" s="692"/>
      <c r="F62" s="693"/>
      <c r="G62" s="694"/>
      <c r="H62" s="695"/>
      <c r="I62" s="696"/>
      <c r="J62" s="178">
        <f>SUM(J64:J67)</f>
        <v>2068000</v>
      </c>
      <c r="K62" s="200"/>
    </row>
    <row r="63" spans="1:11" s="61" customFormat="1" ht="15.75" outlineLevel="1">
      <c r="A63" s="66"/>
      <c r="B63" s="67"/>
      <c r="C63" s="75" t="s">
        <v>399</v>
      </c>
      <c r="D63" s="691"/>
      <c r="E63" s="692"/>
      <c r="F63" s="693"/>
      <c r="G63" s="694"/>
      <c r="H63" s="695"/>
      <c r="I63" s="696"/>
      <c r="J63" s="178"/>
      <c r="K63" s="200"/>
    </row>
    <row r="64" spans="1:11" s="61" customFormat="1" ht="15.75" outlineLevel="1">
      <c r="A64" s="66"/>
      <c r="B64" s="67"/>
      <c r="C64" s="75" t="s">
        <v>720</v>
      </c>
      <c r="D64" s="691"/>
      <c r="E64" s="692"/>
      <c r="F64" s="693">
        <f>J64/H64</f>
        <v>3750</v>
      </c>
      <c r="G64" s="694"/>
      <c r="H64" s="695">
        <v>400</v>
      </c>
      <c r="I64" s="696"/>
      <c r="J64" s="178">
        <v>1500000</v>
      </c>
      <c r="K64" s="207"/>
    </row>
    <row r="65" spans="1:13" s="61" customFormat="1" ht="15.75" outlineLevel="1">
      <c r="A65" s="66"/>
      <c r="B65" s="67"/>
      <c r="C65" s="180" t="s">
        <v>727</v>
      </c>
      <c r="D65" s="691"/>
      <c r="E65" s="692"/>
      <c r="F65" s="693">
        <v>3</v>
      </c>
      <c r="G65" s="694"/>
      <c r="H65" s="695">
        <v>16500</v>
      </c>
      <c r="I65" s="696"/>
      <c r="J65" s="178">
        <v>50000</v>
      </c>
      <c r="K65" s="200"/>
    </row>
    <row r="66" spans="1:13" s="61" customFormat="1" ht="15.75" outlineLevel="1">
      <c r="A66" s="66"/>
      <c r="B66" s="67"/>
      <c r="C66" s="180" t="s">
        <v>932</v>
      </c>
      <c r="D66" s="691"/>
      <c r="E66" s="692"/>
      <c r="F66" s="693">
        <v>20</v>
      </c>
      <c r="G66" s="694"/>
      <c r="H66" s="695">
        <v>10000</v>
      </c>
      <c r="I66" s="696"/>
      <c r="J66" s="178">
        <v>200000</v>
      </c>
      <c r="K66" s="200"/>
    </row>
    <row r="67" spans="1:13" s="61" customFormat="1" ht="15.75" outlineLevel="1">
      <c r="A67" s="66"/>
      <c r="B67" s="67"/>
      <c r="C67" s="180" t="s">
        <v>728</v>
      </c>
      <c r="D67" s="691"/>
      <c r="E67" s="692"/>
      <c r="F67" s="693">
        <v>5</v>
      </c>
      <c r="G67" s="694"/>
      <c r="H67" s="695">
        <v>63600</v>
      </c>
      <c r="I67" s="696"/>
      <c r="J67" s="178">
        <v>318000</v>
      </c>
      <c r="K67" s="200"/>
    </row>
    <row r="68" spans="1:13" s="61" customFormat="1" ht="15.75" outlineLevel="1">
      <c r="A68" s="83" t="s">
        <v>362</v>
      </c>
      <c r="B68" s="84"/>
      <c r="C68" s="681" t="s">
        <v>362</v>
      </c>
      <c r="D68" s="681"/>
      <c r="E68" s="681"/>
      <c r="F68" s="681"/>
      <c r="G68" s="681"/>
      <c r="H68" s="681"/>
      <c r="I68" s="682"/>
      <c r="J68" s="173">
        <f>J62</f>
        <v>2068000</v>
      </c>
      <c r="K68" s="228"/>
      <c r="L68" s="171"/>
      <c r="M68" s="171"/>
    </row>
    <row r="69" spans="1:13" s="61" customFormat="1" ht="20.25" customHeight="1">
      <c r="A69" s="688" t="s">
        <v>589</v>
      </c>
      <c r="B69" s="662"/>
      <c r="C69" s="662"/>
      <c r="D69" s="662"/>
      <c r="E69" s="662"/>
      <c r="F69" s="662"/>
      <c r="G69" s="662"/>
      <c r="H69" s="662"/>
      <c r="I69" s="662"/>
      <c r="J69" s="697"/>
      <c r="K69" s="200"/>
      <c r="L69" s="171"/>
    </row>
    <row r="70" spans="1:13" ht="25.5">
      <c r="A70" s="77"/>
      <c r="B70" s="78" t="s">
        <v>328</v>
      </c>
      <c r="C70" s="63" t="s">
        <v>384</v>
      </c>
      <c r="D70" s="652" t="s">
        <v>385</v>
      </c>
      <c r="E70" s="654"/>
      <c r="F70" s="652" t="s">
        <v>386</v>
      </c>
      <c r="G70" s="654"/>
      <c r="H70" s="652" t="s">
        <v>395</v>
      </c>
      <c r="I70" s="654"/>
      <c r="J70" s="86" t="s">
        <v>389</v>
      </c>
      <c r="K70" s="202"/>
    </row>
    <row r="71" spans="1:13" ht="13.5">
      <c r="A71" s="77"/>
      <c r="B71" s="80">
        <v>1</v>
      </c>
      <c r="C71" s="80">
        <v>2</v>
      </c>
      <c r="D71" s="683">
        <v>3</v>
      </c>
      <c r="E71" s="684"/>
      <c r="F71" s="683">
        <v>4</v>
      </c>
      <c r="G71" s="684"/>
      <c r="H71" s="683">
        <v>5</v>
      </c>
      <c r="I71" s="684"/>
      <c r="J71" s="89" t="s">
        <v>394</v>
      </c>
      <c r="K71" s="202"/>
    </row>
    <row r="72" spans="1:13" s="61" customFormat="1" ht="36" customHeight="1" outlineLevel="1">
      <c r="A72" s="66"/>
      <c r="B72" s="67">
        <v>1</v>
      </c>
      <c r="C72" s="66" t="s">
        <v>588</v>
      </c>
      <c r="D72" s="691"/>
      <c r="E72" s="692"/>
      <c r="F72" s="693"/>
      <c r="G72" s="694"/>
      <c r="H72" s="695"/>
      <c r="I72" s="696"/>
      <c r="J72" s="178">
        <f>SUM(J74:J78)</f>
        <v>70000</v>
      </c>
      <c r="K72" s="200"/>
    </row>
    <row r="73" spans="1:13" s="61" customFormat="1" ht="15.75" hidden="1" outlineLevel="1">
      <c r="A73" s="66"/>
      <c r="B73" s="67"/>
      <c r="C73" s="75" t="s">
        <v>400</v>
      </c>
      <c r="D73" s="691"/>
      <c r="E73" s="692"/>
      <c r="F73" s="693"/>
      <c r="G73" s="694"/>
      <c r="H73" s="695"/>
      <c r="I73" s="696"/>
      <c r="J73" s="178"/>
      <c r="K73" s="200"/>
    </row>
    <row r="74" spans="1:13" s="61" customFormat="1" ht="15.75" hidden="1" outlineLevel="1">
      <c r="A74" s="66"/>
      <c r="B74" s="67"/>
      <c r="C74" s="75"/>
      <c r="D74" s="691"/>
      <c r="E74" s="692"/>
      <c r="F74" s="693"/>
      <c r="G74" s="694"/>
      <c r="H74" s="695"/>
      <c r="I74" s="696"/>
      <c r="J74" s="178"/>
      <c r="K74" s="200"/>
    </row>
    <row r="75" spans="1:13" s="61" customFormat="1" ht="31.5" hidden="1" outlineLevel="1">
      <c r="A75" s="66"/>
      <c r="B75" s="67"/>
      <c r="C75" s="182" t="s">
        <v>804</v>
      </c>
      <c r="D75" s="691"/>
      <c r="E75" s="692"/>
      <c r="F75" s="693"/>
      <c r="G75" s="694"/>
      <c r="H75" s="695"/>
      <c r="I75" s="696"/>
      <c r="J75" s="178"/>
      <c r="K75" s="207"/>
      <c r="L75" s="171"/>
    </row>
    <row r="76" spans="1:13" s="61" customFormat="1" ht="15.75" outlineLevel="1">
      <c r="A76" s="66"/>
      <c r="B76" s="67"/>
      <c r="C76" s="66" t="s">
        <v>723</v>
      </c>
      <c r="D76" s="81"/>
      <c r="E76" s="164"/>
      <c r="F76" s="693">
        <v>400</v>
      </c>
      <c r="G76" s="694"/>
      <c r="H76" s="693">
        <v>100</v>
      </c>
      <c r="I76" s="694"/>
      <c r="J76" s="178">
        <v>15000</v>
      </c>
      <c r="K76" s="200"/>
    </row>
    <row r="77" spans="1:13" s="61" customFormat="1" ht="15.75" outlineLevel="1">
      <c r="A77" s="66"/>
      <c r="B77" s="67"/>
      <c r="C77" s="66" t="s">
        <v>721</v>
      </c>
      <c r="D77" s="691"/>
      <c r="E77" s="692"/>
      <c r="F77" s="693">
        <v>137</v>
      </c>
      <c r="G77" s="694"/>
      <c r="H77" s="693">
        <v>400</v>
      </c>
      <c r="I77" s="694"/>
      <c r="J77" s="178">
        <v>55000</v>
      </c>
      <c r="K77" s="200"/>
      <c r="L77" s="171"/>
    </row>
    <row r="78" spans="1:13" s="61" customFormat="1" ht="15.75" hidden="1" outlineLevel="1">
      <c r="A78" s="66"/>
      <c r="B78" s="67"/>
      <c r="C78" s="66"/>
      <c r="D78" s="691"/>
      <c r="E78" s="692"/>
      <c r="F78" s="693"/>
      <c r="G78" s="694"/>
      <c r="H78" s="695"/>
      <c r="I78" s="696"/>
      <c r="J78" s="178">
        <f>F78*H78</f>
        <v>0</v>
      </c>
      <c r="K78" s="200"/>
    </row>
    <row r="79" spans="1:13" s="61" customFormat="1" ht="15.75" outlineLevel="1">
      <c r="A79" s="83" t="s">
        <v>362</v>
      </c>
      <c r="B79" s="84"/>
      <c r="C79" s="681" t="s">
        <v>362</v>
      </c>
      <c r="D79" s="681"/>
      <c r="E79" s="681"/>
      <c r="F79" s="681"/>
      <c r="G79" s="681"/>
      <c r="H79" s="681"/>
      <c r="I79" s="682"/>
      <c r="J79" s="173">
        <f>J72</f>
        <v>70000</v>
      </c>
      <c r="K79" s="206"/>
      <c r="L79" s="171"/>
    </row>
    <row r="80" spans="1:13" s="61" customFormat="1" ht="28.9" customHeight="1">
      <c r="A80" s="688" t="s">
        <v>725</v>
      </c>
      <c r="B80" s="662"/>
      <c r="C80" s="662"/>
      <c r="D80" s="662"/>
      <c r="E80" s="662"/>
      <c r="F80" s="662"/>
      <c r="G80" s="662"/>
      <c r="H80" s="662"/>
      <c r="I80" s="662"/>
      <c r="J80" s="697"/>
      <c r="K80" s="200"/>
    </row>
    <row r="81" spans="1:12" ht="25.5">
      <c r="A81" s="77"/>
      <c r="B81" s="78" t="s">
        <v>328</v>
      </c>
      <c r="C81" s="63" t="s">
        <v>384</v>
      </c>
      <c r="D81" s="652" t="s">
        <v>385</v>
      </c>
      <c r="E81" s="654"/>
      <c r="F81" s="652" t="s">
        <v>386</v>
      </c>
      <c r="G81" s="654"/>
      <c r="H81" s="652" t="s">
        <v>395</v>
      </c>
      <c r="I81" s="654"/>
      <c r="J81" s="86" t="s">
        <v>389</v>
      </c>
      <c r="K81" s="202"/>
    </row>
    <row r="82" spans="1:12" ht="13.5">
      <c r="A82" s="77"/>
      <c r="B82" s="80">
        <v>1</v>
      </c>
      <c r="C82" s="80">
        <v>2</v>
      </c>
      <c r="D82" s="683">
        <v>3</v>
      </c>
      <c r="E82" s="684"/>
      <c r="F82" s="683">
        <v>4</v>
      </c>
      <c r="G82" s="684"/>
      <c r="H82" s="683">
        <v>5</v>
      </c>
      <c r="I82" s="684"/>
      <c r="J82" s="89" t="s">
        <v>394</v>
      </c>
      <c r="K82" s="202"/>
    </row>
    <row r="83" spans="1:12" s="61" customFormat="1" ht="36" customHeight="1" outlineLevel="1">
      <c r="A83" s="66"/>
      <c r="B83" s="67">
        <v>1</v>
      </c>
      <c r="C83" s="182" t="s">
        <v>777</v>
      </c>
      <c r="D83" s="691" t="s">
        <v>398</v>
      </c>
      <c r="E83" s="692"/>
      <c r="F83" s="693"/>
      <c r="G83" s="694"/>
      <c r="H83" s="693"/>
      <c r="I83" s="694"/>
      <c r="J83" s="178">
        <f>SUM(J85:J85)</f>
        <v>30000</v>
      </c>
      <c r="K83" s="200"/>
    </row>
    <row r="84" spans="1:12" s="61" customFormat="1" ht="15.75" outlineLevel="1">
      <c r="A84" s="66"/>
      <c r="B84" s="67"/>
      <c r="C84" s="75" t="s">
        <v>400</v>
      </c>
      <c r="D84" s="691"/>
      <c r="E84" s="692"/>
      <c r="F84" s="693"/>
      <c r="G84" s="694"/>
      <c r="H84" s="695"/>
      <c r="I84" s="696"/>
      <c r="J84" s="178"/>
      <c r="K84" s="200"/>
    </row>
    <row r="85" spans="1:12" s="61" customFormat="1" ht="31.5" outlineLevel="1">
      <c r="A85" s="66"/>
      <c r="B85" s="67"/>
      <c r="C85" s="66" t="s">
        <v>722</v>
      </c>
      <c r="D85" s="691"/>
      <c r="E85" s="692"/>
      <c r="F85" s="693">
        <v>150</v>
      </c>
      <c r="G85" s="694"/>
      <c r="H85" s="693">
        <v>200</v>
      </c>
      <c r="I85" s="694"/>
      <c r="J85" s="178">
        <v>30000</v>
      </c>
      <c r="K85" s="200"/>
    </row>
    <row r="86" spans="1:12" s="61" customFormat="1" ht="15.75" outlineLevel="1">
      <c r="A86" s="83" t="s">
        <v>362</v>
      </c>
      <c r="B86" s="84"/>
      <c r="C86" s="681">
        <v>150</v>
      </c>
      <c r="D86" s="681"/>
      <c r="E86" s="681"/>
      <c r="F86" s="681"/>
      <c r="G86" s="681"/>
      <c r="H86" s="681"/>
      <c r="I86" s="682"/>
      <c r="J86" s="173">
        <f>SUM(J85:J85)</f>
        <v>30000</v>
      </c>
      <c r="K86" s="200"/>
    </row>
    <row r="87" spans="1:12" s="61" customFormat="1" ht="21.6" customHeight="1">
      <c r="C87" s="700" t="s">
        <v>401</v>
      </c>
      <c r="D87" s="700"/>
      <c r="E87" s="700"/>
      <c r="F87" s="700"/>
      <c r="G87" s="700"/>
      <c r="H87" s="700"/>
      <c r="I87" s="701"/>
      <c r="J87" s="177">
        <f>J29+J42+J53+J58+J68+J79+J86</f>
        <v>65952283.003600009</v>
      </c>
      <c r="K87" s="207"/>
      <c r="L87" s="171"/>
    </row>
    <row r="88" spans="1:12">
      <c r="K88" s="202"/>
    </row>
    <row r="89" spans="1:12">
      <c r="K89" s="202"/>
    </row>
    <row r="90" spans="1:12">
      <c r="B90" s="79" t="s">
        <v>148</v>
      </c>
      <c r="D90" s="124"/>
      <c r="E90" s="124"/>
      <c r="F90" s="125"/>
      <c r="I90" s="124" t="s">
        <v>820</v>
      </c>
      <c r="J90" s="124"/>
      <c r="K90" s="202"/>
    </row>
    <row r="91" spans="1:12">
      <c r="I91" s="698" t="s">
        <v>402</v>
      </c>
      <c r="J91" s="698"/>
      <c r="K91" s="202"/>
    </row>
    <row r="92" spans="1:12">
      <c r="K92" s="202"/>
    </row>
    <row r="93" spans="1:12">
      <c r="B93" s="79" t="s">
        <v>403</v>
      </c>
      <c r="D93" s="124"/>
      <c r="E93" s="124"/>
      <c r="F93" s="125"/>
      <c r="I93" s="124" t="s">
        <v>875</v>
      </c>
      <c r="J93" s="124"/>
    </row>
    <row r="94" spans="1:12">
      <c r="I94" s="698" t="s">
        <v>402</v>
      </c>
      <c r="J94" s="698"/>
    </row>
    <row r="96" spans="1:12">
      <c r="B96" s="79" t="s">
        <v>404</v>
      </c>
      <c r="C96" s="124" t="s">
        <v>729</v>
      </c>
      <c r="D96" s="124"/>
      <c r="F96" s="125"/>
      <c r="G96" s="181" t="s">
        <v>708</v>
      </c>
      <c r="I96" s="124" t="s">
        <v>875</v>
      </c>
      <c r="J96" s="124"/>
    </row>
    <row r="97" spans="2:10">
      <c r="C97" s="702" t="s">
        <v>150</v>
      </c>
      <c r="D97" s="702"/>
      <c r="F97" s="699" t="s">
        <v>153</v>
      </c>
      <c r="G97" s="699"/>
      <c r="I97" s="698" t="s">
        <v>402</v>
      </c>
      <c r="J97" s="698"/>
    </row>
    <row r="99" spans="2:10">
      <c r="B99" s="79" t="s">
        <v>405</v>
      </c>
    </row>
  </sheetData>
  <mergeCells count="137">
    <mergeCell ref="F83:G83"/>
    <mergeCell ref="D81:E81"/>
    <mergeCell ref="H84:I84"/>
    <mergeCell ref="F97:G97"/>
    <mergeCell ref="C87:I87"/>
    <mergeCell ref="C97:D97"/>
    <mergeCell ref="H81:I81"/>
    <mergeCell ref="D82:E82"/>
    <mergeCell ref="I91:J91"/>
    <mergeCell ref="D83:E83"/>
    <mergeCell ref="D85:E85"/>
    <mergeCell ref="C86:I86"/>
    <mergeCell ref="I97:J97"/>
    <mergeCell ref="I94:J94"/>
    <mergeCell ref="F84:G84"/>
    <mergeCell ref="F85:G85"/>
    <mergeCell ref="H85:I85"/>
    <mergeCell ref="D74:E74"/>
    <mergeCell ref="F74:G74"/>
    <mergeCell ref="H75:I75"/>
    <mergeCell ref="H74:I74"/>
    <mergeCell ref="D75:E75"/>
    <mergeCell ref="D84:E84"/>
    <mergeCell ref="H83:I83"/>
    <mergeCell ref="F81:G81"/>
    <mergeCell ref="H82:I82"/>
    <mergeCell ref="F82:G82"/>
    <mergeCell ref="A80:J80"/>
    <mergeCell ref="D78:E78"/>
    <mergeCell ref="H77:I77"/>
    <mergeCell ref="F78:G78"/>
    <mergeCell ref="F76:G76"/>
    <mergeCell ref="D77:E77"/>
    <mergeCell ref="C79:I79"/>
    <mergeCell ref="H78:I78"/>
    <mergeCell ref="D66:E66"/>
    <mergeCell ref="D71:E71"/>
    <mergeCell ref="F65:G65"/>
    <mergeCell ref="H64:I64"/>
    <mergeCell ref="F77:G77"/>
    <mergeCell ref="H76:I76"/>
    <mergeCell ref="D73:E73"/>
    <mergeCell ref="F75:G75"/>
    <mergeCell ref="H73:I73"/>
    <mergeCell ref="F73:G73"/>
    <mergeCell ref="H71:I71"/>
    <mergeCell ref="A69:J69"/>
    <mergeCell ref="H70:I70"/>
    <mergeCell ref="F70:G70"/>
    <mergeCell ref="D72:E72"/>
    <mergeCell ref="H62:I62"/>
    <mergeCell ref="F72:G72"/>
    <mergeCell ref="F71:G71"/>
    <mergeCell ref="F67:G67"/>
    <mergeCell ref="H72:I72"/>
    <mergeCell ref="D60:E60"/>
    <mergeCell ref="A59:J59"/>
    <mergeCell ref="D67:E67"/>
    <mergeCell ref="H67:I67"/>
    <mergeCell ref="D65:E65"/>
    <mergeCell ref="H61:I61"/>
    <mergeCell ref="F61:G61"/>
    <mergeCell ref="D61:E61"/>
    <mergeCell ref="F64:G64"/>
    <mergeCell ref="F63:G63"/>
    <mergeCell ref="F62:G62"/>
    <mergeCell ref="D70:E70"/>
    <mergeCell ref="D62:E62"/>
    <mergeCell ref="C68:I68"/>
    <mergeCell ref="D64:E64"/>
    <mergeCell ref="H63:I63"/>
    <mergeCell ref="D63:E63"/>
    <mergeCell ref="H65:I65"/>
    <mergeCell ref="H66:I66"/>
    <mergeCell ref="F66:G66"/>
    <mergeCell ref="F60:G60"/>
    <mergeCell ref="H60:I60"/>
    <mergeCell ref="C36:F36"/>
    <mergeCell ref="H55:I55"/>
    <mergeCell ref="A42:I42"/>
    <mergeCell ref="H35:I35"/>
    <mergeCell ref="C40:F40"/>
    <mergeCell ref="D55:E55"/>
    <mergeCell ref="A53:I53"/>
    <mergeCell ref="H57:I57"/>
    <mergeCell ref="H56:I56"/>
    <mergeCell ref="A54:J54"/>
    <mergeCell ref="E44:H44"/>
    <mergeCell ref="J44:J46"/>
    <mergeCell ref="D56:E56"/>
    <mergeCell ref="C35:F35"/>
    <mergeCell ref="A30:J30"/>
    <mergeCell ref="C32:F32"/>
    <mergeCell ref="B19:B21"/>
    <mergeCell ref="D19:D21"/>
    <mergeCell ref="A29:I29"/>
    <mergeCell ref="H31:I31"/>
    <mergeCell ref="A58:I58"/>
    <mergeCell ref="H32:I32"/>
    <mergeCell ref="H38:I38"/>
    <mergeCell ref="B44:B46"/>
    <mergeCell ref="C33:F33"/>
    <mergeCell ref="H37:I37"/>
    <mergeCell ref="H40:I40"/>
    <mergeCell ref="C41:F41"/>
    <mergeCell ref="C34:F34"/>
    <mergeCell ref="C37:F37"/>
    <mergeCell ref="E14:G14"/>
    <mergeCell ref="H14:J14"/>
    <mergeCell ref="E15:G15"/>
    <mergeCell ref="H15:J15"/>
    <mergeCell ref="H39:I39"/>
    <mergeCell ref="C38:F38"/>
    <mergeCell ref="C39:F39"/>
    <mergeCell ref="H36:I36"/>
    <mergeCell ref="C19:C21"/>
    <mergeCell ref="E20:E21"/>
    <mergeCell ref="J19:J21"/>
    <mergeCell ref="F20:H20"/>
    <mergeCell ref="I19:I21"/>
    <mergeCell ref="E19:H19"/>
    <mergeCell ref="B5:J5"/>
    <mergeCell ref="E7:J7"/>
    <mergeCell ref="D9:J9"/>
    <mergeCell ref="A18:J18"/>
    <mergeCell ref="E13:G13"/>
    <mergeCell ref="H13:J13"/>
    <mergeCell ref="H33:I33"/>
    <mergeCell ref="H34:I34"/>
    <mergeCell ref="I44:I46"/>
    <mergeCell ref="C31:F31"/>
    <mergeCell ref="E45:E46"/>
    <mergeCell ref="C44:C46"/>
    <mergeCell ref="F45:H45"/>
    <mergeCell ref="A43:J43"/>
    <mergeCell ref="H41:I41"/>
    <mergeCell ref="D44:D46"/>
  </mergeCells>
  <phoneticPr fontId="61" type="noConversion"/>
  <pageMargins left="0.70866141732283472" right="0.70866141732283472" top="0.74803149606299213" bottom="0.74803149606299213" header="0.31496062992125984" footer="0.31496062992125984"/>
  <pageSetup paperSize="9" scale="58" fitToHeight="0" orientation="portrait" copies="2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M154"/>
  <sheetViews>
    <sheetView topLeftCell="B64" zoomScale="75" zoomScaleNormal="75" workbookViewId="0">
      <selection activeCell="I158" sqref="I158"/>
    </sheetView>
  </sheetViews>
  <sheetFormatPr defaultColWidth="8.85546875" defaultRowHeight="12.75" outlineLevelRow="2"/>
  <cols>
    <col min="1" max="1" width="38.85546875" style="79" hidden="1" customWidth="1"/>
    <col min="2" max="2" width="5.5703125" style="79" customWidth="1"/>
    <col min="3" max="3" width="45.85546875" style="79" customWidth="1"/>
    <col min="4" max="4" width="16.140625" style="79" customWidth="1"/>
    <col min="5" max="5" width="12.140625" style="79" customWidth="1"/>
    <col min="6" max="6" width="15.140625" style="123" customWidth="1"/>
    <col min="7" max="7" width="20" style="79" customWidth="1"/>
    <col min="8" max="8" width="15.85546875" style="79" customWidth="1"/>
    <col min="9" max="9" width="12.42578125" style="79" customWidth="1"/>
    <col min="10" max="10" width="21.5703125" style="79" customWidth="1"/>
    <col min="11" max="11" width="24.7109375" style="79" customWidth="1"/>
    <col min="12" max="12" width="20.140625" style="79" customWidth="1"/>
    <col min="13" max="13" width="26.5703125" style="79" customWidth="1"/>
    <col min="14" max="16384" width="8.85546875" style="79"/>
  </cols>
  <sheetData>
    <row r="1" spans="2:12">
      <c r="J1" s="126" t="s">
        <v>265</v>
      </c>
    </row>
    <row r="2" spans="2:12">
      <c r="J2" s="126" t="s">
        <v>266</v>
      </c>
    </row>
    <row r="3" spans="2:12">
      <c r="J3" s="126"/>
    </row>
    <row r="4" spans="2:12">
      <c r="J4" s="126" t="s">
        <v>406</v>
      </c>
    </row>
    <row r="5" spans="2:12" s="60" customFormat="1" ht="18.75">
      <c r="B5" s="668" t="s">
        <v>323</v>
      </c>
      <c r="C5" s="668"/>
      <c r="D5" s="668"/>
      <c r="E5" s="668"/>
      <c r="F5" s="668"/>
      <c r="G5" s="668"/>
      <c r="H5" s="668"/>
      <c r="I5" s="668"/>
      <c r="J5" s="668"/>
    </row>
    <row r="6" spans="2:12" s="60" customFormat="1" ht="18.75">
      <c r="B6" s="127"/>
      <c r="C6" s="127"/>
      <c r="D6" s="127"/>
      <c r="E6" s="127"/>
      <c r="F6" s="127"/>
      <c r="G6" s="127"/>
      <c r="H6" s="127"/>
      <c r="I6" s="127"/>
      <c r="J6" s="127"/>
    </row>
    <row r="7" spans="2:12" s="61" customFormat="1" ht="34.5" customHeight="1">
      <c r="B7" s="60" t="s">
        <v>324</v>
      </c>
      <c r="E7" s="669" t="s">
        <v>186</v>
      </c>
      <c r="F7" s="669"/>
      <c r="G7" s="669"/>
      <c r="H7" s="669"/>
      <c r="I7" s="669"/>
      <c r="J7" s="669"/>
    </row>
    <row r="8" spans="2:12" s="60" customFormat="1" ht="34.5" customHeight="1">
      <c r="B8" s="60" t="s">
        <v>325</v>
      </c>
      <c r="D8" s="669" t="s">
        <v>677</v>
      </c>
      <c r="E8" s="669"/>
      <c r="F8" s="669"/>
      <c r="G8" s="669"/>
      <c r="H8" s="669"/>
      <c r="I8" s="669"/>
      <c r="J8" s="669"/>
    </row>
    <row r="9" spans="2:12" s="61" customFormat="1" ht="15.75">
      <c r="F9" s="62"/>
    </row>
    <row r="10" spans="2:12" s="61" customFormat="1" ht="15.75">
      <c r="B10" s="95" t="s">
        <v>524</v>
      </c>
      <c r="F10" s="62"/>
    </row>
    <row r="11" spans="2:12" s="61" customFormat="1" ht="15.75">
      <c r="F11" s="62"/>
      <c r="K11" s="179"/>
      <c r="L11" s="95"/>
    </row>
    <row r="12" spans="2:12" s="61" customFormat="1" ht="45" customHeight="1">
      <c r="B12" s="140" t="s">
        <v>328</v>
      </c>
      <c r="C12" s="140" t="s">
        <v>525</v>
      </c>
      <c r="D12" s="140" t="s">
        <v>526</v>
      </c>
      <c r="E12" s="670" t="s">
        <v>527</v>
      </c>
      <c r="F12" s="670"/>
      <c r="G12" s="670"/>
      <c r="H12" s="670" t="s">
        <v>522</v>
      </c>
      <c r="I12" s="670"/>
      <c r="J12" s="670"/>
      <c r="K12" s="95"/>
      <c r="L12" s="95"/>
    </row>
    <row r="13" spans="2:12" s="61" customFormat="1" ht="59.25" customHeight="1">
      <c r="B13" s="132"/>
      <c r="C13" s="132" t="s">
        <v>773</v>
      </c>
      <c r="D13" s="131">
        <v>1084</v>
      </c>
      <c r="E13" s="706">
        <f>H13/D13</f>
        <v>3542.8551845018451</v>
      </c>
      <c r="F13" s="706"/>
      <c r="G13" s="706"/>
      <c r="H13" s="703">
        <v>3840455.02</v>
      </c>
      <c r="I13" s="704"/>
      <c r="J13" s="705"/>
      <c r="K13" s="95"/>
      <c r="L13" s="95"/>
    </row>
    <row r="14" spans="2:12" s="95" customFormat="1" ht="15.75">
      <c r="B14" s="134"/>
      <c r="C14" s="134" t="s">
        <v>185</v>
      </c>
      <c r="D14" s="135"/>
      <c r="E14" s="673"/>
      <c r="F14" s="673"/>
      <c r="G14" s="673"/>
      <c r="H14" s="674">
        <f>H13</f>
        <v>3840455.02</v>
      </c>
      <c r="I14" s="674"/>
      <c r="J14" s="674"/>
      <c r="K14" s="79"/>
      <c r="L14" s="184"/>
    </row>
    <row r="15" spans="2:12" s="95" customFormat="1" ht="15.75">
      <c r="B15" s="141" t="s">
        <v>523</v>
      </c>
      <c r="C15" s="141"/>
      <c r="D15" s="141"/>
      <c r="E15" s="141"/>
      <c r="F15" s="142"/>
      <c r="G15" s="141"/>
      <c r="H15" s="141"/>
      <c r="I15" s="141"/>
      <c r="J15" s="141"/>
      <c r="K15" s="61"/>
      <c r="L15" s="61"/>
    </row>
    <row r="16" spans="2:12" s="95" customFormat="1" ht="15.75">
      <c r="B16" s="141"/>
      <c r="C16" s="141"/>
      <c r="D16" s="141"/>
      <c r="E16" s="141"/>
      <c r="F16" s="142"/>
      <c r="G16" s="141"/>
      <c r="H16" s="141"/>
      <c r="I16" s="141"/>
      <c r="J16" s="141"/>
      <c r="K16" s="61"/>
      <c r="L16" s="61"/>
    </row>
    <row r="17" spans="1:12" s="61" customFormat="1" ht="23.45" customHeight="1">
      <c r="A17" s="662" t="s">
        <v>582</v>
      </c>
      <c r="B17" s="663"/>
      <c r="C17" s="663"/>
      <c r="D17" s="663"/>
      <c r="E17" s="663"/>
      <c r="F17" s="663"/>
      <c r="G17" s="663"/>
      <c r="H17" s="663"/>
      <c r="I17" s="663"/>
      <c r="J17" s="663"/>
    </row>
    <row r="18" spans="1:12" ht="33.6" customHeight="1">
      <c r="A18" s="77"/>
      <c r="B18" s="78" t="s">
        <v>328</v>
      </c>
      <c r="C18" s="63" t="s">
        <v>384</v>
      </c>
      <c r="D18" s="652" t="s">
        <v>407</v>
      </c>
      <c r="E18" s="654"/>
      <c r="F18" s="652" t="s">
        <v>408</v>
      </c>
      <c r="G18" s="654"/>
      <c r="H18" s="652" t="s">
        <v>409</v>
      </c>
      <c r="I18" s="654"/>
      <c r="J18" s="63" t="s">
        <v>389</v>
      </c>
      <c r="K18" s="61"/>
      <c r="L18" s="61"/>
    </row>
    <row r="19" spans="1:12" ht="13.5">
      <c r="A19" s="77"/>
      <c r="B19" s="80">
        <v>1</v>
      </c>
      <c r="C19" s="80">
        <v>2</v>
      </c>
      <c r="D19" s="683">
        <v>3</v>
      </c>
      <c r="E19" s="684"/>
      <c r="F19" s="683">
        <v>4</v>
      </c>
      <c r="G19" s="684"/>
      <c r="H19" s="683">
        <v>5</v>
      </c>
      <c r="I19" s="684"/>
      <c r="J19" s="80" t="s">
        <v>410</v>
      </c>
    </row>
    <row r="20" spans="1:12" s="61" customFormat="1" ht="15.75" outlineLevel="1">
      <c r="A20" s="66"/>
      <c r="B20" s="67">
        <v>1</v>
      </c>
      <c r="C20" s="75"/>
      <c r="D20" s="691"/>
      <c r="E20" s="692"/>
      <c r="F20" s="693"/>
      <c r="G20" s="694"/>
      <c r="H20" s="695"/>
      <c r="I20" s="696"/>
      <c r="J20" s="82">
        <f>D20*F20*H20</f>
        <v>0</v>
      </c>
      <c r="K20" s="99"/>
      <c r="L20" s="99"/>
    </row>
    <row r="21" spans="1:12" s="61" customFormat="1" ht="15.75" outlineLevel="1">
      <c r="A21" s="66"/>
      <c r="B21" s="67"/>
      <c r="C21" s="75"/>
      <c r="D21" s="691"/>
      <c r="E21" s="692"/>
      <c r="F21" s="693"/>
      <c r="G21" s="694"/>
      <c r="H21" s="695"/>
      <c r="I21" s="696"/>
      <c r="J21" s="82"/>
    </row>
    <row r="22" spans="1:12" s="61" customFormat="1" ht="15.75" outlineLevel="1">
      <c r="A22" s="83" t="s">
        <v>362</v>
      </c>
      <c r="B22" s="84"/>
      <c r="C22" s="681" t="s">
        <v>362</v>
      </c>
      <c r="D22" s="681"/>
      <c r="E22" s="681"/>
      <c r="F22" s="681"/>
      <c r="G22" s="681"/>
      <c r="H22" s="681"/>
      <c r="I22" s="682"/>
      <c r="J22" s="76">
        <f>J20</f>
        <v>0</v>
      </c>
    </row>
    <row r="23" spans="1:12" s="61" customFormat="1" ht="24" customHeight="1">
      <c r="A23" s="688" t="s">
        <v>411</v>
      </c>
      <c r="B23" s="662"/>
      <c r="C23" s="662"/>
      <c r="D23" s="662"/>
      <c r="E23" s="662"/>
      <c r="F23" s="662"/>
      <c r="G23" s="662"/>
      <c r="H23" s="662"/>
      <c r="I23" s="662"/>
      <c r="J23" s="662"/>
    </row>
    <row r="24" spans="1:12" ht="27">
      <c r="A24" s="77"/>
      <c r="B24" s="97" t="s">
        <v>328</v>
      </c>
      <c r="C24" s="63" t="s">
        <v>384</v>
      </c>
      <c r="D24" s="690" t="s">
        <v>385</v>
      </c>
      <c r="E24" s="690"/>
      <c r="F24" s="63" t="s">
        <v>386</v>
      </c>
      <c r="G24" s="63" t="s">
        <v>387</v>
      </c>
      <c r="H24" s="690" t="s">
        <v>388</v>
      </c>
      <c r="I24" s="690"/>
      <c r="J24" s="63" t="s">
        <v>389</v>
      </c>
      <c r="K24" s="61"/>
      <c r="L24" s="61"/>
    </row>
    <row r="25" spans="1:12" s="99" customFormat="1" ht="15.75">
      <c r="A25" s="98"/>
      <c r="B25" s="80">
        <v>1</v>
      </c>
      <c r="C25" s="80">
        <v>2</v>
      </c>
      <c r="D25" s="683">
        <v>3</v>
      </c>
      <c r="E25" s="684"/>
      <c r="F25" s="80">
        <v>4</v>
      </c>
      <c r="G25" s="80">
        <v>5</v>
      </c>
      <c r="H25" s="683">
        <v>6</v>
      </c>
      <c r="I25" s="684"/>
      <c r="J25" s="80" t="s">
        <v>390</v>
      </c>
      <c r="K25" s="61"/>
      <c r="L25" s="61"/>
    </row>
    <row r="26" spans="1:12" s="61" customFormat="1" ht="15.75" outlineLevel="1">
      <c r="A26" s="66"/>
      <c r="B26" s="67">
        <v>1</v>
      </c>
      <c r="C26" s="66" t="s">
        <v>583</v>
      </c>
      <c r="D26" s="75" t="s">
        <v>392</v>
      </c>
      <c r="E26" s="100"/>
      <c r="F26" s="81">
        <v>6</v>
      </c>
      <c r="G26" s="101">
        <v>321.60000000000002</v>
      </c>
      <c r="H26" s="691">
        <v>12</v>
      </c>
      <c r="I26" s="692"/>
      <c r="J26" s="74">
        <f>F26*G26*H26</f>
        <v>23155.200000000001</v>
      </c>
    </row>
    <row r="27" spans="1:12" s="61" customFormat="1" ht="30" customHeight="1" outlineLevel="1">
      <c r="A27" s="66"/>
      <c r="B27" s="67">
        <v>2</v>
      </c>
      <c r="C27" s="66" t="s">
        <v>413</v>
      </c>
      <c r="D27" s="707" t="s">
        <v>414</v>
      </c>
      <c r="E27" s="708"/>
      <c r="F27" s="81">
        <v>1</v>
      </c>
      <c r="G27" s="101">
        <v>316.64</v>
      </c>
      <c r="H27" s="691">
        <v>12</v>
      </c>
      <c r="I27" s="692"/>
      <c r="J27" s="74">
        <f>F27*G27*H27</f>
        <v>3799.68</v>
      </c>
      <c r="K27" s="171"/>
      <c r="L27" s="171"/>
    </row>
    <row r="28" spans="1:12" s="61" customFormat="1" ht="15.75" outlineLevel="1">
      <c r="A28" s="114"/>
      <c r="B28" s="102">
        <v>3</v>
      </c>
      <c r="C28" s="66" t="s">
        <v>415</v>
      </c>
      <c r="D28" s="75" t="s">
        <v>416</v>
      </c>
      <c r="E28" s="100"/>
      <c r="F28" s="81">
        <v>1</v>
      </c>
      <c r="G28" s="101">
        <v>170</v>
      </c>
      <c r="H28" s="691">
        <v>12</v>
      </c>
      <c r="I28" s="692"/>
      <c r="J28" s="74">
        <f>F28*G28*H28</f>
        <v>2040</v>
      </c>
    </row>
    <row r="29" spans="1:12" s="61" customFormat="1" ht="15.75" outlineLevel="1">
      <c r="A29" s="114"/>
      <c r="B29" s="102">
        <v>4</v>
      </c>
      <c r="C29" s="66" t="s">
        <v>950</v>
      </c>
      <c r="D29" s="75" t="s">
        <v>416</v>
      </c>
      <c r="E29" s="100"/>
      <c r="F29" s="81">
        <v>1</v>
      </c>
      <c r="G29" s="101">
        <v>97.2</v>
      </c>
      <c r="H29" s="691">
        <v>12</v>
      </c>
      <c r="I29" s="692"/>
      <c r="J29" s="74">
        <f>F29*G29*H29+0.95</f>
        <v>1167.3500000000001</v>
      </c>
    </row>
    <row r="30" spans="1:12" s="61" customFormat="1" ht="15.75" outlineLevel="1">
      <c r="A30" s="114"/>
      <c r="B30" s="102">
        <v>5</v>
      </c>
      <c r="C30" s="66" t="s">
        <v>391</v>
      </c>
      <c r="D30" s="75" t="s">
        <v>418</v>
      </c>
      <c r="E30" s="100"/>
      <c r="F30" s="81">
        <v>1</v>
      </c>
      <c r="G30" s="101">
        <v>2134.44</v>
      </c>
      <c r="H30" s="691">
        <v>12</v>
      </c>
      <c r="I30" s="692"/>
      <c r="J30" s="74">
        <f>F30*G30*H30-720-610.7</f>
        <v>24282.579999999998</v>
      </c>
    </row>
    <row r="31" spans="1:12" s="61" customFormat="1" ht="15.75" outlineLevel="1">
      <c r="A31" s="114"/>
      <c r="B31" s="102">
        <v>6</v>
      </c>
      <c r="C31" s="66" t="s">
        <v>419</v>
      </c>
      <c r="D31" s="709" t="s">
        <v>420</v>
      </c>
      <c r="E31" s="710"/>
      <c r="F31" s="81">
        <v>1</v>
      </c>
      <c r="G31" s="101">
        <v>390</v>
      </c>
      <c r="H31" s="691">
        <v>12</v>
      </c>
      <c r="I31" s="692"/>
      <c r="J31" s="74">
        <f>F31*G31*H31+72.76-2358.51+0.05</f>
        <v>2394.3000000000002</v>
      </c>
    </row>
    <row r="32" spans="1:12" s="61" customFormat="1" ht="15.75" outlineLevel="1">
      <c r="A32" s="680" t="s">
        <v>362</v>
      </c>
      <c r="B32" s="681"/>
      <c r="C32" s="681"/>
      <c r="D32" s="681"/>
      <c r="E32" s="681"/>
      <c r="F32" s="681"/>
      <c r="G32" s="681"/>
      <c r="H32" s="681"/>
      <c r="I32" s="682"/>
      <c r="J32" s="103">
        <f>SUM(J26:J31)</f>
        <v>56839.11</v>
      </c>
      <c r="K32" s="171"/>
    </row>
    <row r="33" spans="1:13" s="61" customFormat="1" ht="15.75">
      <c r="A33" s="688" t="s">
        <v>421</v>
      </c>
      <c r="B33" s="662"/>
      <c r="C33" s="662"/>
      <c r="D33" s="662"/>
      <c r="E33" s="662"/>
      <c r="F33" s="662"/>
      <c r="G33" s="662"/>
      <c r="H33" s="662"/>
      <c r="I33" s="662"/>
      <c r="J33" s="662"/>
      <c r="K33" s="171"/>
    </row>
    <row r="34" spans="1:13" s="61" customFormat="1" ht="31.5" outlineLevel="1">
      <c r="A34" s="66"/>
      <c r="B34" s="67">
        <v>1</v>
      </c>
      <c r="C34" s="66" t="s">
        <v>422</v>
      </c>
      <c r="D34" s="709" t="s">
        <v>584</v>
      </c>
      <c r="E34" s="710"/>
      <c r="F34" s="68"/>
      <c r="G34" s="104"/>
      <c r="H34" s="713">
        <v>12</v>
      </c>
      <c r="I34" s="714"/>
      <c r="J34" s="74">
        <f>F34*G34*H34</f>
        <v>0</v>
      </c>
      <c r="L34" s="171"/>
    </row>
    <row r="35" spans="1:13" s="61" customFormat="1" ht="15.75" outlineLevel="1">
      <c r="A35" s="680" t="s">
        <v>362</v>
      </c>
      <c r="B35" s="681"/>
      <c r="C35" s="681"/>
      <c r="D35" s="681"/>
      <c r="E35" s="681"/>
      <c r="F35" s="681"/>
      <c r="G35" s="681"/>
      <c r="H35" s="681"/>
      <c r="I35" s="682"/>
      <c r="J35" s="76">
        <f>SUM(J34:J34)</f>
        <v>0</v>
      </c>
      <c r="L35" s="171"/>
    </row>
    <row r="36" spans="1:13" s="61" customFormat="1" ht="15.75">
      <c r="A36" s="688" t="s">
        <v>424</v>
      </c>
      <c r="B36" s="662"/>
      <c r="C36" s="662"/>
      <c r="D36" s="662"/>
      <c r="E36" s="662"/>
      <c r="F36" s="662"/>
      <c r="G36" s="662"/>
      <c r="H36" s="662"/>
      <c r="I36" s="662"/>
      <c r="J36" s="662"/>
      <c r="K36" s="171"/>
      <c r="L36" s="171"/>
    </row>
    <row r="37" spans="1:13" s="61" customFormat="1" ht="15.75" outlineLevel="1">
      <c r="A37" s="66"/>
      <c r="B37" s="67">
        <v>1</v>
      </c>
      <c r="C37" s="75" t="s">
        <v>425</v>
      </c>
      <c r="D37" s="709" t="s">
        <v>426</v>
      </c>
      <c r="E37" s="710"/>
      <c r="F37" s="69">
        <v>5722.42</v>
      </c>
      <c r="G37" s="101">
        <v>4.6177999999999999</v>
      </c>
      <c r="H37" s="691">
        <v>12</v>
      </c>
      <c r="I37" s="692"/>
      <c r="J37" s="74">
        <f>F37*G37*H37+0.11</f>
        <v>317100.00291199994</v>
      </c>
      <c r="K37" s="171"/>
    </row>
    <row r="38" spans="1:13" s="61" customFormat="1" ht="15.75" outlineLevel="1">
      <c r="A38" s="66"/>
      <c r="B38" s="67">
        <v>2</v>
      </c>
      <c r="C38" s="75" t="s">
        <v>427</v>
      </c>
      <c r="D38" s="709" t="s">
        <v>726</v>
      </c>
      <c r="E38" s="710"/>
      <c r="F38" s="69">
        <v>154.821</v>
      </c>
      <c r="G38" s="101">
        <v>1214.616</v>
      </c>
      <c r="H38" s="691">
        <v>12</v>
      </c>
      <c r="I38" s="692"/>
      <c r="J38" s="74">
        <f>F38*G38*H38+1.04</f>
        <v>2256577.8048319998</v>
      </c>
      <c r="K38" s="171"/>
      <c r="L38" s="171"/>
      <c r="M38" s="171"/>
    </row>
    <row r="39" spans="1:13" s="61" customFormat="1" ht="15.75" outlineLevel="1">
      <c r="A39" s="66"/>
      <c r="B39" s="67">
        <v>3</v>
      </c>
      <c r="C39" s="75" t="s">
        <v>429</v>
      </c>
      <c r="D39" s="709" t="s">
        <v>430</v>
      </c>
      <c r="E39" s="710"/>
      <c r="F39" s="69">
        <v>102.25</v>
      </c>
      <c r="G39" s="101">
        <v>18.600000000000001</v>
      </c>
      <c r="H39" s="691">
        <v>12</v>
      </c>
      <c r="I39" s="692"/>
      <c r="J39" s="74">
        <f>F39*G39*H39</f>
        <v>22822.2</v>
      </c>
    </row>
    <row r="40" spans="1:13" s="61" customFormat="1" ht="15.75" outlineLevel="1">
      <c r="A40" s="66"/>
      <c r="B40" s="67">
        <v>4</v>
      </c>
      <c r="C40" s="75" t="s">
        <v>431</v>
      </c>
      <c r="D40" s="709" t="s">
        <v>430</v>
      </c>
      <c r="E40" s="710"/>
      <c r="F40" s="69">
        <v>150</v>
      </c>
      <c r="G40" s="101">
        <v>37.008000000000003</v>
      </c>
      <c r="H40" s="691">
        <v>12</v>
      </c>
      <c r="I40" s="692"/>
      <c r="J40" s="74">
        <f>F40*G40*H40-99.04</f>
        <v>66515.360000000015</v>
      </c>
      <c r="K40" s="171"/>
      <c r="L40" s="171"/>
    </row>
    <row r="41" spans="1:13" s="61" customFormat="1" ht="15" customHeight="1" outlineLevel="1">
      <c r="A41" s="66"/>
      <c r="B41" s="67">
        <v>5</v>
      </c>
      <c r="C41" s="75" t="s">
        <v>432</v>
      </c>
      <c r="D41" s="709" t="s">
        <v>430</v>
      </c>
      <c r="E41" s="710"/>
      <c r="F41" s="69">
        <v>287</v>
      </c>
      <c r="G41" s="101">
        <v>33.036000000000001</v>
      </c>
      <c r="H41" s="691">
        <v>12</v>
      </c>
      <c r="I41" s="692"/>
      <c r="J41" s="74">
        <f>F41*G41*H41</f>
        <v>113775.984</v>
      </c>
      <c r="L41" s="171"/>
    </row>
    <row r="42" spans="1:13" s="61" customFormat="1" ht="15" customHeight="1" outlineLevel="1">
      <c r="A42" s="66"/>
      <c r="B42" s="67">
        <v>6</v>
      </c>
      <c r="C42" s="75" t="s">
        <v>951</v>
      </c>
      <c r="D42" s="709" t="s">
        <v>952</v>
      </c>
      <c r="E42" s="710"/>
      <c r="F42" s="69">
        <v>287</v>
      </c>
      <c r="G42" s="101">
        <v>16.524000000000001</v>
      </c>
      <c r="H42" s="691">
        <v>12</v>
      </c>
      <c r="I42" s="692"/>
      <c r="J42" s="74">
        <f>F42*G42*H42</f>
        <v>56908.656000000003</v>
      </c>
      <c r="L42" s="171"/>
    </row>
    <row r="43" spans="1:13" s="61" customFormat="1" ht="15.75" outlineLevel="1">
      <c r="A43" s="66"/>
      <c r="B43" s="67">
        <v>7</v>
      </c>
      <c r="C43" s="75" t="s">
        <v>581</v>
      </c>
      <c r="D43" s="709" t="s">
        <v>430</v>
      </c>
      <c r="E43" s="710"/>
      <c r="F43" s="69">
        <v>13</v>
      </c>
      <c r="G43" s="101">
        <v>537.17899999999997</v>
      </c>
      <c r="H43" s="691">
        <v>12</v>
      </c>
      <c r="I43" s="692"/>
      <c r="J43" s="74">
        <f>F43*G43*H43+0.08</f>
        <v>83800.004000000001</v>
      </c>
    </row>
    <row r="44" spans="1:13" s="61" customFormat="1" ht="15.75" outlineLevel="1">
      <c r="A44" s="680" t="s">
        <v>362</v>
      </c>
      <c r="B44" s="681"/>
      <c r="C44" s="681"/>
      <c r="D44" s="681"/>
      <c r="E44" s="681"/>
      <c r="F44" s="681"/>
      <c r="G44" s="681"/>
      <c r="H44" s="681"/>
      <c r="I44" s="682"/>
      <c r="J44" s="76">
        <f>SUM(J37:J43)-0.01</f>
        <v>2917500.0017440002</v>
      </c>
      <c r="K44" s="190"/>
      <c r="L44" s="190"/>
    </row>
    <row r="45" spans="1:13" s="61" customFormat="1" ht="28.15" customHeight="1">
      <c r="A45" s="688" t="s">
        <v>590</v>
      </c>
      <c r="B45" s="662"/>
      <c r="C45" s="662"/>
      <c r="D45" s="662"/>
      <c r="E45" s="662"/>
      <c r="F45" s="662"/>
      <c r="G45" s="662"/>
      <c r="H45" s="662"/>
      <c r="I45" s="662"/>
      <c r="J45" s="662"/>
    </row>
    <row r="46" spans="1:13" ht="27">
      <c r="A46" s="77"/>
      <c r="B46" s="97" t="s">
        <v>328</v>
      </c>
      <c r="C46" s="63" t="s">
        <v>384</v>
      </c>
      <c r="D46" s="690" t="s">
        <v>385</v>
      </c>
      <c r="E46" s="690"/>
      <c r="F46" s="63" t="s">
        <v>386</v>
      </c>
      <c r="G46" s="63" t="s">
        <v>387</v>
      </c>
      <c r="H46" s="690" t="s">
        <v>388</v>
      </c>
      <c r="I46" s="690"/>
      <c r="J46" s="63" t="s">
        <v>389</v>
      </c>
      <c r="K46" s="61"/>
      <c r="L46" s="61"/>
    </row>
    <row r="47" spans="1:13" s="99" customFormat="1" ht="15.75">
      <c r="A47" s="98"/>
      <c r="B47" s="80">
        <v>1</v>
      </c>
      <c r="C47" s="80">
        <v>2</v>
      </c>
      <c r="D47" s="683">
        <v>3</v>
      </c>
      <c r="E47" s="684"/>
      <c r="F47" s="80">
        <v>4</v>
      </c>
      <c r="G47" s="80">
        <v>5</v>
      </c>
      <c r="H47" s="683">
        <v>6</v>
      </c>
      <c r="I47" s="684"/>
      <c r="J47" s="80" t="s">
        <v>390</v>
      </c>
      <c r="K47" s="61"/>
      <c r="L47" s="61"/>
    </row>
    <row r="48" spans="1:13" s="95" customFormat="1" ht="31.5" outlineLevel="2">
      <c r="A48" s="90"/>
      <c r="B48" s="91" t="s">
        <v>434</v>
      </c>
      <c r="C48" s="90" t="s">
        <v>435</v>
      </c>
      <c r="D48" s="711" t="s">
        <v>369</v>
      </c>
      <c r="E48" s="712"/>
      <c r="F48" s="106" t="s">
        <v>369</v>
      </c>
      <c r="G48" s="106" t="s">
        <v>369</v>
      </c>
      <c r="H48" s="715" t="s">
        <v>369</v>
      </c>
      <c r="I48" s="716"/>
      <c r="J48" s="94"/>
      <c r="K48" s="61"/>
      <c r="L48" s="61"/>
    </row>
    <row r="49" spans="1:12" s="61" customFormat="1" ht="47.25" outlineLevel="2">
      <c r="A49" s="66"/>
      <c r="B49" s="107" t="s">
        <v>370</v>
      </c>
      <c r="C49" s="66" t="s">
        <v>436</v>
      </c>
      <c r="D49" s="675" t="s">
        <v>437</v>
      </c>
      <c r="E49" s="677"/>
      <c r="F49" s="105">
        <v>1</v>
      </c>
      <c r="G49" s="101">
        <v>9250</v>
      </c>
      <c r="H49" s="713">
        <v>11</v>
      </c>
      <c r="I49" s="714"/>
      <c r="J49" s="74">
        <f t="shared" ref="J49:J66" si="0">F49*G49*H49</f>
        <v>101750</v>
      </c>
      <c r="L49" s="171"/>
    </row>
    <row r="50" spans="1:12" s="61" customFormat="1" ht="46.15" customHeight="1" outlineLevel="2">
      <c r="A50" s="66"/>
      <c r="B50" s="67" t="s">
        <v>372</v>
      </c>
      <c r="C50" s="66" t="s">
        <v>438</v>
      </c>
      <c r="D50" s="675" t="s">
        <v>439</v>
      </c>
      <c r="E50" s="677"/>
      <c r="F50" s="105"/>
      <c r="G50" s="101"/>
      <c r="H50" s="713"/>
      <c r="I50" s="714"/>
      <c r="J50" s="74">
        <f t="shared" si="0"/>
        <v>0</v>
      </c>
    </row>
    <row r="51" spans="1:12" s="61" customFormat="1" ht="63" outlineLevel="2">
      <c r="A51" s="66"/>
      <c r="B51" s="107" t="s">
        <v>440</v>
      </c>
      <c r="C51" s="66" t="s">
        <v>441</v>
      </c>
      <c r="D51" s="675" t="s">
        <v>437</v>
      </c>
      <c r="E51" s="677"/>
      <c r="F51" s="105">
        <v>1</v>
      </c>
      <c r="G51" s="101">
        <v>6492</v>
      </c>
      <c r="H51" s="713">
        <v>11.5</v>
      </c>
      <c r="I51" s="714"/>
      <c r="J51" s="74">
        <f>F51*G51*H51+231.27</f>
        <v>74889.27</v>
      </c>
    </row>
    <row r="52" spans="1:12" s="61" customFormat="1" ht="37.5" customHeight="1" outlineLevel="2">
      <c r="A52" s="66"/>
      <c r="B52" s="67" t="s">
        <v>442</v>
      </c>
      <c r="C52" s="66" t="s">
        <v>443</v>
      </c>
      <c r="D52" s="675" t="s">
        <v>439</v>
      </c>
      <c r="E52" s="677"/>
      <c r="F52" s="105">
        <v>1</v>
      </c>
      <c r="G52" s="101">
        <v>364</v>
      </c>
      <c r="H52" s="713">
        <v>12</v>
      </c>
      <c r="I52" s="714"/>
      <c r="J52" s="74">
        <f t="shared" si="0"/>
        <v>4368</v>
      </c>
    </row>
    <row r="53" spans="1:12" s="61" customFormat="1" ht="19.5" customHeight="1" outlineLevel="2">
      <c r="A53" s="66"/>
      <c r="B53" s="67" t="s">
        <v>444</v>
      </c>
      <c r="C53" s="66" t="s">
        <v>445</v>
      </c>
      <c r="D53" s="675"/>
      <c r="E53" s="677"/>
      <c r="F53" s="105">
        <v>1</v>
      </c>
      <c r="G53" s="101"/>
      <c r="H53" s="713"/>
      <c r="I53" s="714"/>
      <c r="J53" s="74"/>
    </row>
    <row r="54" spans="1:12" s="61" customFormat="1" ht="63" hidden="1" customHeight="1" outlineLevel="2">
      <c r="A54" s="66"/>
      <c r="B54" s="67"/>
      <c r="C54" s="66" t="s">
        <v>446</v>
      </c>
      <c r="D54" s="675" t="s">
        <v>447</v>
      </c>
      <c r="E54" s="677"/>
      <c r="F54" s="105">
        <v>1</v>
      </c>
      <c r="G54" s="101"/>
      <c r="H54" s="713">
        <v>1</v>
      </c>
      <c r="I54" s="714"/>
      <c r="J54" s="74">
        <f t="shared" si="0"/>
        <v>0</v>
      </c>
    </row>
    <row r="55" spans="1:12" s="61" customFormat="1" ht="15.75" outlineLevel="2">
      <c r="A55" s="66"/>
      <c r="B55" s="67" t="s">
        <v>448</v>
      </c>
      <c r="C55" s="66" t="s">
        <v>449</v>
      </c>
      <c r="D55" s="675"/>
      <c r="E55" s="677"/>
      <c r="F55" s="105"/>
      <c r="G55" s="101"/>
      <c r="H55" s="713"/>
      <c r="I55" s="714"/>
      <c r="J55" s="74"/>
    </row>
    <row r="56" spans="1:12" s="61" customFormat="1" ht="21" customHeight="1" outlineLevel="2">
      <c r="A56" s="66"/>
      <c r="B56" s="67"/>
      <c r="C56" s="66" t="s">
        <v>450</v>
      </c>
      <c r="D56" s="675" t="s">
        <v>451</v>
      </c>
      <c r="E56" s="677"/>
      <c r="F56" s="105">
        <v>6507</v>
      </c>
      <c r="G56" s="246">
        <v>1.18</v>
      </c>
      <c r="H56" s="713">
        <v>4</v>
      </c>
      <c r="I56" s="714"/>
      <c r="J56" s="74">
        <f t="shared" si="0"/>
        <v>30713.039999999997</v>
      </c>
      <c r="K56" s="95"/>
      <c r="L56" s="95"/>
    </row>
    <row r="57" spans="1:12" s="61" customFormat="1" ht="20.45" customHeight="1" outlineLevel="2">
      <c r="A57" s="66"/>
      <c r="B57" s="67"/>
      <c r="C57" s="66" t="s">
        <v>452</v>
      </c>
      <c r="D57" s="675" t="s">
        <v>453</v>
      </c>
      <c r="E57" s="677"/>
      <c r="F57" s="105"/>
      <c r="G57" s="246"/>
      <c r="H57" s="713">
        <v>1</v>
      </c>
      <c r="I57" s="714"/>
      <c r="J57" s="74">
        <f>G57*H57</f>
        <v>0</v>
      </c>
    </row>
    <row r="58" spans="1:12" s="61" customFormat="1" ht="20.45" customHeight="1" outlineLevel="2">
      <c r="A58" s="66"/>
      <c r="B58" s="67"/>
      <c r="C58" s="182" t="s">
        <v>730</v>
      </c>
      <c r="D58" s="717" t="s">
        <v>451</v>
      </c>
      <c r="E58" s="677"/>
      <c r="F58" s="105"/>
      <c r="G58" s="246">
        <v>2312</v>
      </c>
      <c r="H58" s="713">
        <v>1</v>
      </c>
      <c r="I58" s="714"/>
      <c r="J58" s="74">
        <v>2312</v>
      </c>
    </row>
    <row r="59" spans="1:12" s="95" customFormat="1" ht="31.5" outlineLevel="2">
      <c r="A59" s="90"/>
      <c r="B59" s="91" t="s">
        <v>455</v>
      </c>
      <c r="C59" s="90" t="s">
        <v>456</v>
      </c>
      <c r="D59" s="711" t="s">
        <v>369</v>
      </c>
      <c r="E59" s="712"/>
      <c r="F59" s="106" t="s">
        <v>369</v>
      </c>
      <c r="G59" s="247" t="s">
        <v>369</v>
      </c>
      <c r="H59" s="715" t="s">
        <v>369</v>
      </c>
      <c r="I59" s="716"/>
      <c r="J59" s="94"/>
      <c r="K59" s="61"/>
      <c r="L59" s="61"/>
    </row>
    <row r="60" spans="1:12" s="61" customFormat="1" ht="47.25" hidden="1" outlineLevel="2">
      <c r="A60" s="66"/>
      <c r="B60" s="67" t="s">
        <v>375</v>
      </c>
      <c r="C60" s="66" t="s">
        <v>457</v>
      </c>
      <c r="D60" s="675" t="s">
        <v>458</v>
      </c>
      <c r="E60" s="677">
        <v>68</v>
      </c>
      <c r="F60" s="105"/>
      <c r="G60" s="246"/>
      <c r="H60" s="713">
        <v>1</v>
      </c>
      <c r="I60" s="714"/>
      <c r="J60" s="74">
        <f t="shared" si="0"/>
        <v>0</v>
      </c>
    </row>
    <row r="61" spans="1:12" s="61" customFormat="1" ht="31.5" outlineLevel="2">
      <c r="A61" s="66"/>
      <c r="B61" s="67" t="s">
        <v>377</v>
      </c>
      <c r="C61" s="66" t="s">
        <v>459</v>
      </c>
      <c r="D61" s="675" t="s">
        <v>460</v>
      </c>
      <c r="E61" s="677"/>
      <c r="F61" s="105">
        <v>1</v>
      </c>
      <c r="G61" s="246">
        <v>1418</v>
      </c>
      <c r="H61" s="713">
        <v>12</v>
      </c>
      <c r="I61" s="714"/>
      <c r="J61" s="74">
        <f t="shared" si="0"/>
        <v>17016</v>
      </c>
      <c r="L61" s="171"/>
    </row>
    <row r="62" spans="1:12" s="61" customFormat="1" ht="33" customHeight="1" outlineLevel="2">
      <c r="A62" s="66"/>
      <c r="B62" s="67" t="s">
        <v>379</v>
      </c>
      <c r="C62" s="66" t="s">
        <v>461</v>
      </c>
      <c r="D62" s="675" t="s">
        <v>460</v>
      </c>
      <c r="E62" s="677"/>
      <c r="F62" s="105">
        <v>1</v>
      </c>
      <c r="G62" s="246">
        <v>200</v>
      </c>
      <c r="H62" s="713">
        <v>12</v>
      </c>
      <c r="I62" s="714"/>
      <c r="J62" s="74">
        <f t="shared" si="0"/>
        <v>2400</v>
      </c>
      <c r="K62" s="79"/>
      <c r="L62" s="79"/>
    </row>
    <row r="63" spans="1:12" s="61" customFormat="1" ht="31.5" outlineLevel="2">
      <c r="A63" s="66"/>
      <c r="B63" s="67" t="s">
        <v>381</v>
      </c>
      <c r="C63" s="66" t="s">
        <v>462</v>
      </c>
      <c r="D63" s="675" t="s">
        <v>460</v>
      </c>
      <c r="E63" s="677"/>
      <c r="F63" s="105">
        <v>1</v>
      </c>
      <c r="G63" s="246">
        <v>1026</v>
      </c>
      <c r="H63" s="713">
        <v>12</v>
      </c>
      <c r="I63" s="714"/>
      <c r="J63" s="74">
        <f>F63*G63*H63</f>
        <v>12312</v>
      </c>
      <c r="K63" s="79"/>
      <c r="L63" s="79"/>
    </row>
    <row r="64" spans="1:12" s="61" customFormat="1" ht="15.75" outlineLevel="2">
      <c r="A64" s="66"/>
      <c r="B64" s="107" t="s">
        <v>463</v>
      </c>
      <c r="C64" s="66" t="s">
        <v>865</v>
      </c>
      <c r="D64" s="675" t="s">
        <v>460</v>
      </c>
      <c r="E64" s="677"/>
      <c r="F64" s="105"/>
      <c r="G64" s="246"/>
      <c r="H64" s="713"/>
      <c r="I64" s="714"/>
      <c r="J64" s="74">
        <v>0</v>
      </c>
      <c r="K64" s="79"/>
      <c r="L64" s="79"/>
    </row>
    <row r="65" spans="1:12" s="61" customFormat="1" ht="29.25" customHeight="1" outlineLevel="2">
      <c r="A65" s="66"/>
      <c r="B65" s="194" t="s">
        <v>464</v>
      </c>
      <c r="C65" s="182" t="s">
        <v>864</v>
      </c>
      <c r="D65" s="675" t="s">
        <v>458</v>
      </c>
      <c r="E65" s="677">
        <v>68</v>
      </c>
      <c r="F65" s="105">
        <v>1</v>
      </c>
      <c r="G65" s="101"/>
      <c r="H65" s="713">
        <v>1</v>
      </c>
      <c r="I65" s="714"/>
      <c r="J65" s="74">
        <f t="shared" si="0"/>
        <v>0</v>
      </c>
      <c r="K65" s="79"/>
      <c r="L65" s="79"/>
    </row>
    <row r="66" spans="1:12" s="61" customFormat="1" ht="31.5" hidden="1" outlineLevel="2">
      <c r="A66" s="66"/>
      <c r="B66" s="67" t="s">
        <v>464</v>
      </c>
      <c r="C66" s="66" t="s">
        <v>465</v>
      </c>
      <c r="D66" s="675" t="s">
        <v>466</v>
      </c>
      <c r="E66" s="677">
        <v>68</v>
      </c>
      <c r="F66" s="105"/>
      <c r="G66" s="101"/>
      <c r="H66" s="713">
        <v>1</v>
      </c>
      <c r="I66" s="714"/>
      <c r="J66" s="74">
        <f t="shared" si="0"/>
        <v>0</v>
      </c>
    </row>
    <row r="67" spans="1:12" s="61" customFormat="1" ht="15.75" outlineLevel="2">
      <c r="A67" s="680" t="s">
        <v>362</v>
      </c>
      <c r="B67" s="681"/>
      <c r="C67" s="681"/>
      <c r="D67" s="681"/>
      <c r="E67" s="681"/>
      <c r="F67" s="681"/>
      <c r="G67" s="681"/>
      <c r="H67" s="681"/>
      <c r="I67" s="682"/>
      <c r="J67" s="103">
        <f>SUM(J49:J66)-127</f>
        <v>245633.31000000003</v>
      </c>
      <c r="K67" s="171"/>
    </row>
    <row r="68" spans="1:12" ht="15.75">
      <c r="K68" s="61"/>
      <c r="L68" s="61"/>
    </row>
    <row r="69" spans="1:12" s="61" customFormat="1" ht="24.6" customHeight="1">
      <c r="A69" s="688" t="s">
        <v>591</v>
      </c>
      <c r="B69" s="662"/>
      <c r="C69" s="662"/>
      <c r="D69" s="662"/>
      <c r="E69" s="662"/>
      <c r="F69" s="662"/>
      <c r="G69" s="662"/>
      <c r="H69" s="662"/>
      <c r="I69" s="662"/>
      <c r="J69" s="662"/>
    </row>
    <row r="70" spans="1:12" s="61" customFormat="1" ht="31.5" outlineLevel="2">
      <c r="A70" s="66"/>
      <c r="B70" s="67">
        <v>1</v>
      </c>
      <c r="C70" s="66" t="s">
        <v>468</v>
      </c>
      <c r="D70" s="675" t="s">
        <v>447</v>
      </c>
      <c r="E70" s="677"/>
      <c r="F70" s="70">
        <v>1</v>
      </c>
      <c r="G70" s="101">
        <v>290</v>
      </c>
      <c r="H70" s="713">
        <v>9</v>
      </c>
      <c r="I70" s="714"/>
      <c r="J70" s="74">
        <f t="shared" ref="J70:J75" si="1">F70*G70*H70</f>
        <v>2610</v>
      </c>
    </row>
    <row r="71" spans="1:12" s="61" customFormat="1" ht="18.75" customHeight="1" outlineLevel="2">
      <c r="A71" s="66"/>
      <c r="B71" s="67">
        <v>2</v>
      </c>
      <c r="C71" s="66" t="s">
        <v>469</v>
      </c>
      <c r="D71" s="675" t="s">
        <v>470</v>
      </c>
      <c r="E71" s="677"/>
      <c r="F71" s="70">
        <v>1</v>
      </c>
      <c r="G71" s="101">
        <v>3900</v>
      </c>
      <c r="H71" s="713">
        <v>9</v>
      </c>
      <c r="I71" s="714"/>
      <c r="J71" s="74">
        <f>F71*G71*H71</f>
        <v>35100</v>
      </c>
      <c r="L71" s="171"/>
    </row>
    <row r="72" spans="1:12" s="61" customFormat="1" ht="17.25" customHeight="1" outlineLevel="2">
      <c r="A72" s="66"/>
      <c r="B72" s="67">
        <v>3</v>
      </c>
      <c r="C72" s="66" t="s">
        <v>471</v>
      </c>
      <c r="D72" s="675" t="s">
        <v>470</v>
      </c>
      <c r="E72" s="677"/>
      <c r="F72" s="70">
        <v>1</v>
      </c>
      <c r="G72" s="101">
        <v>38652</v>
      </c>
      <c r="H72" s="713">
        <v>1</v>
      </c>
      <c r="I72" s="714"/>
      <c r="J72" s="74">
        <f t="shared" si="1"/>
        <v>38652</v>
      </c>
    </row>
    <row r="73" spans="1:12" s="61" customFormat="1" ht="36" customHeight="1" outlineLevel="2">
      <c r="A73" s="66"/>
      <c r="B73" s="67">
        <v>4</v>
      </c>
      <c r="C73" s="66" t="s">
        <v>474</v>
      </c>
      <c r="D73" s="675" t="s">
        <v>470</v>
      </c>
      <c r="E73" s="677"/>
      <c r="F73" s="70">
        <v>1</v>
      </c>
      <c r="G73" s="101">
        <v>8500</v>
      </c>
      <c r="H73" s="713">
        <v>1</v>
      </c>
      <c r="I73" s="714"/>
      <c r="J73" s="74">
        <f t="shared" si="1"/>
        <v>8500</v>
      </c>
    </row>
    <row r="74" spans="1:12" s="61" customFormat="1" ht="15.75" outlineLevel="2">
      <c r="A74" s="66"/>
      <c r="B74" s="67">
        <v>5</v>
      </c>
      <c r="C74" s="66" t="s">
        <v>472</v>
      </c>
      <c r="D74" s="675" t="s">
        <v>473</v>
      </c>
      <c r="E74" s="677"/>
      <c r="F74" s="70">
        <v>78</v>
      </c>
      <c r="G74" s="101">
        <v>4110</v>
      </c>
      <c r="H74" s="713">
        <v>1</v>
      </c>
      <c r="I74" s="714"/>
      <c r="J74" s="74">
        <f>F74*G74*H74/100*75+18325.4-720+11370+3985.8</f>
        <v>273396.2</v>
      </c>
      <c r="L74" s="171"/>
    </row>
    <row r="75" spans="1:12" s="61" customFormat="1" ht="16.5" customHeight="1" outlineLevel="2">
      <c r="A75" s="66"/>
      <c r="B75" s="67">
        <v>6</v>
      </c>
      <c r="C75" s="66" t="s">
        <v>6</v>
      </c>
      <c r="D75" s="675" t="s">
        <v>470</v>
      </c>
      <c r="E75" s="677"/>
      <c r="F75" s="70">
        <v>1</v>
      </c>
      <c r="G75" s="101">
        <v>1328.6</v>
      </c>
      <c r="H75" s="713">
        <v>9</v>
      </c>
      <c r="I75" s="714"/>
      <c r="J75" s="74">
        <f t="shared" si="1"/>
        <v>11957.4</v>
      </c>
      <c r="K75" s="99"/>
      <c r="L75" s="99"/>
    </row>
    <row r="76" spans="1:12" s="61" customFormat="1" ht="15.75" outlineLevel="1">
      <c r="A76" s="680" t="s">
        <v>362</v>
      </c>
      <c r="B76" s="681"/>
      <c r="C76" s="681"/>
      <c r="D76" s="681"/>
      <c r="E76" s="681"/>
      <c r="F76" s="681"/>
      <c r="G76" s="681"/>
      <c r="H76" s="681"/>
      <c r="I76" s="682"/>
      <c r="J76" s="103">
        <f>J70+J71+J72+J73+J74+J75</f>
        <v>370215.60000000003</v>
      </c>
      <c r="K76" s="171"/>
      <c r="L76" s="171"/>
    </row>
    <row r="77" spans="1:12" s="61" customFormat="1" ht="33" customHeight="1">
      <c r="A77" s="688" t="s">
        <v>592</v>
      </c>
      <c r="B77" s="662"/>
      <c r="C77" s="662"/>
      <c r="D77" s="662"/>
      <c r="E77" s="662"/>
      <c r="F77" s="662"/>
      <c r="G77" s="662"/>
      <c r="H77" s="662"/>
      <c r="I77" s="662"/>
      <c r="J77" s="662"/>
    </row>
    <row r="78" spans="1:12" s="61" customFormat="1" ht="78.75">
      <c r="A78" s="108"/>
      <c r="B78" s="109" t="s">
        <v>328</v>
      </c>
      <c r="C78" s="720" t="s">
        <v>384</v>
      </c>
      <c r="D78" s="721"/>
      <c r="E78" s="721"/>
      <c r="F78" s="722"/>
      <c r="G78" s="110" t="s">
        <v>475</v>
      </c>
      <c r="H78" s="719" t="s">
        <v>365</v>
      </c>
      <c r="I78" s="719"/>
      <c r="J78" s="110" t="s">
        <v>476</v>
      </c>
      <c r="K78" s="95"/>
      <c r="L78" s="95"/>
    </row>
    <row r="79" spans="1:12" s="61" customFormat="1" ht="15.75">
      <c r="A79" s="111"/>
      <c r="B79" s="112">
        <v>1</v>
      </c>
      <c r="C79" s="723">
        <v>2</v>
      </c>
      <c r="D79" s="728"/>
      <c r="E79" s="728"/>
      <c r="F79" s="724"/>
      <c r="G79" s="65">
        <v>3</v>
      </c>
      <c r="H79" s="723">
        <v>4</v>
      </c>
      <c r="I79" s="724"/>
      <c r="J79" s="65" t="s">
        <v>367</v>
      </c>
    </row>
    <row r="80" spans="1:12" s="95" customFormat="1" ht="14.25" customHeight="1" outlineLevel="1">
      <c r="A80" s="90"/>
      <c r="B80" s="91">
        <v>1</v>
      </c>
      <c r="C80" s="725" t="s">
        <v>477</v>
      </c>
      <c r="D80" s="726"/>
      <c r="E80" s="726"/>
      <c r="F80" s="727"/>
      <c r="G80" s="113" t="s">
        <v>369</v>
      </c>
      <c r="H80" s="718" t="s">
        <v>369</v>
      </c>
      <c r="I80" s="718"/>
      <c r="J80" s="94">
        <f>J81+J82</f>
        <v>0</v>
      </c>
      <c r="K80" s="61"/>
      <c r="L80" s="61"/>
    </row>
    <row r="81" spans="1:12" s="61" customFormat="1" ht="27.75" hidden="1" customHeight="1" outlineLevel="1">
      <c r="A81" s="66"/>
      <c r="B81" s="67" t="s">
        <v>370</v>
      </c>
      <c r="C81" s="729" t="s">
        <v>478</v>
      </c>
      <c r="D81" s="730"/>
      <c r="E81" s="730"/>
      <c r="F81" s="731"/>
      <c r="G81" s="115"/>
      <c r="H81" s="732"/>
      <c r="I81" s="732"/>
      <c r="J81" s="74">
        <f>D81*H81/100</f>
        <v>0</v>
      </c>
    </row>
    <row r="82" spans="1:12" s="61" customFormat="1" ht="15.75" hidden="1" outlineLevel="1">
      <c r="A82" s="66"/>
      <c r="B82" s="67" t="s">
        <v>372</v>
      </c>
      <c r="C82" s="729" t="s">
        <v>479</v>
      </c>
      <c r="D82" s="730"/>
      <c r="E82" s="730"/>
      <c r="F82" s="731"/>
      <c r="G82" s="115"/>
      <c r="H82" s="732"/>
      <c r="I82" s="732"/>
      <c r="J82" s="74">
        <f>D82*H82/100</f>
        <v>0</v>
      </c>
    </row>
    <row r="83" spans="1:12" s="95" customFormat="1" ht="15.75" outlineLevel="1">
      <c r="A83" s="90"/>
      <c r="B83" s="91">
        <v>2</v>
      </c>
      <c r="C83" s="725" t="s">
        <v>480</v>
      </c>
      <c r="D83" s="726"/>
      <c r="E83" s="726"/>
      <c r="F83" s="727"/>
      <c r="G83" s="113" t="s">
        <v>369</v>
      </c>
      <c r="H83" s="718" t="s">
        <v>369</v>
      </c>
      <c r="I83" s="718"/>
      <c r="J83" s="94">
        <f>J85+J86+J87</f>
        <v>250267</v>
      </c>
    </row>
    <row r="84" spans="1:12" s="61" customFormat="1" ht="15.75" outlineLevel="1">
      <c r="A84" s="66"/>
      <c r="B84" s="67" t="s">
        <v>375</v>
      </c>
      <c r="C84" s="729" t="s">
        <v>481</v>
      </c>
      <c r="D84" s="730"/>
      <c r="E84" s="730"/>
      <c r="F84" s="731"/>
      <c r="G84" s="115"/>
      <c r="H84" s="732"/>
      <c r="I84" s="732"/>
      <c r="J84" s="74"/>
    </row>
    <row r="85" spans="1:12" s="61" customFormat="1" ht="15.75" outlineLevel="1">
      <c r="A85" s="66"/>
      <c r="B85" s="67"/>
      <c r="C85" s="733" t="s">
        <v>731</v>
      </c>
      <c r="D85" s="730"/>
      <c r="E85" s="730"/>
      <c r="F85" s="731"/>
      <c r="G85" s="115">
        <v>18945586.449999999</v>
      </c>
      <c r="H85" s="732">
        <v>1.5</v>
      </c>
      <c r="I85" s="732"/>
      <c r="J85" s="74">
        <v>71046</v>
      </c>
    </row>
    <row r="86" spans="1:12" s="61" customFormat="1" ht="0.75" hidden="1" customHeight="1" outlineLevel="1">
      <c r="A86" s="66"/>
      <c r="B86" s="67"/>
      <c r="C86" s="733" t="s">
        <v>731</v>
      </c>
      <c r="D86" s="730"/>
      <c r="E86" s="730"/>
      <c r="F86" s="731"/>
      <c r="G86" s="115"/>
      <c r="H86" s="732">
        <v>2.5</v>
      </c>
      <c r="I86" s="732"/>
      <c r="J86" s="74">
        <f>D86*H86/100</f>
        <v>0</v>
      </c>
    </row>
    <row r="87" spans="1:12" s="61" customFormat="1" ht="15.75" outlineLevel="1">
      <c r="A87" s="66"/>
      <c r="B87" s="67"/>
      <c r="C87" s="733" t="s">
        <v>731</v>
      </c>
      <c r="D87" s="730"/>
      <c r="E87" s="730"/>
      <c r="F87" s="731"/>
      <c r="G87" s="115">
        <v>15930737.25</v>
      </c>
      <c r="H87" s="732">
        <v>1.5</v>
      </c>
      <c r="I87" s="732"/>
      <c r="J87" s="74">
        <v>179221</v>
      </c>
      <c r="L87" s="171"/>
    </row>
    <row r="88" spans="1:12" s="95" customFormat="1" ht="15" customHeight="1" outlineLevel="1">
      <c r="A88" s="90"/>
      <c r="B88" s="91">
        <v>3</v>
      </c>
      <c r="C88" s="725" t="s">
        <v>482</v>
      </c>
      <c r="D88" s="726"/>
      <c r="E88" s="726"/>
      <c r="F88" s="727"/>
      <c r="G88" s="113" t="s">
        <v>369</v>
      </c>
      <c r="H88" s="732"/>
      <c r="I88" s="732"/>
      <c r="J88" s="94">
        <v>0</v>
      </c>
      <c r="K88" s="61"/>
      <c r="L88" s="61"/>
    </row>
    <row r="89" spans="1:12" s="61" customFormat="1" ht="15.75" hidden="1" outlineLevel="1">
      <c r="A89" s="66"/>
      <c r="B89" s="67" t="s">
        <v>483</v>
      </c>
      <c r="C89" s="729" t="s">
        <v>484</v>
      </c>
      <c r="D89" s="730"/>
      <c r="E89" s="730"/>
      <c r="F89" s="731"/>
      <c r="G89" s="116"/>
      <c r="H89" s="732"/>
      <c r="I89" s="732"/>
      <c r="J89" s="94"/>
      <c r="K89" s="79"/>
      <c r="L89" s="79"/>
    </row>
    <row r="90" spans="1:12" s="61" customFormat="1" ht="15.75" hidden="1" outlineLevel="1">
      <c r="A90" s="66"/>
      <c r="B90" s="67"/>
      <c r="C90" s="729"/>
      <c r="D90" s="730"/>
      <c r="E90" s="730"/>
      <c r="F90" s="731"/>
      <c r="G90" s="116"/>
      <c r="H90" s="647"/>
      <c r="I90" s="648"/>
      <c r="J90" s="74">
        <f>D90*H90/100</f>
        <v>0</v>
      </c>
      <c r="K90" s="79"/>
      <c r="L90" s="79"/>
    </row>
    <row r="91" spans="1:12" s="61" customFormat="1" ht="15.75" hidden="1" outlineLevel="1">
      <c r="A91" s="66"/>
      <c r="B91" s="67"/>
      <c r="C91" s="729"/>
      <c r="D91" s="730"/>
      <c r="E91" s="730"/>
      <c r="F91" s="731"/>
      <c r="G91" s="116"/>
      <c r="H91" s="647"/>
      <c r="I91" s="648"/>
      <c r="J91" s="74">
        <f>D91*H91/100</f>
        <v>0</v>
      </c>
    </row>
    <row r="92" spans="1:12" s="61" customFormat="1" ht="23.25" customHeight="1" outlineLevel="1">
      <c r="A92" s="680" t="s">
        <v>362</v>
      </c>
      <c r="B92" s="681"/>
      <c r="C92" s="681"/>
      <c r="D92" s="681"/>
      <c r="E92" s="681"/>
      <c r="F92" s="681"/>
      <c r="G92" s="681"/>
      <c r="H92" s="681"/>
      <c r="I92" s="682"/>
      <c r="J92" s="76">
        <f>J80+J83</f>
        <v>250267</v>
      </c>
      <c r="K92" s="171"/>
    </row>
    <row r="93" spans="1:12" s="61" customFormat="1" ht="21" hidden="1" customHeight="1">
      <c r="A93" s="688" t="s">
        <v>593</v>
      </c>
      <c r="B93" s="662"/>
      <c r="C93" s="662"/>
      <c r="D93" s="662"/>
      <c r="E93" s="662"/>
      <c r="F93" s="662"/>
      <c r="G93" s="662"/>
      <c r="H93" s="662"/>
      <c r="I93" s="662"/>
      <c r="J93" s="697"/>
    </row>
    <row r="94" spans="1:12" ht="25.5" hidden="1">
      <c r="A94" s="77"/>
      <c r="B94" s="78" t="s">
        <v>328</v>
      </c>
      <c r="C94" s="63" t="s">
        <v>384</v>
      </c>
      <c r="D94" s="652" t="s">
        <v>385</v>
      </c>
      <c r="E94" s="654"/>
      <c r="F94" s="652" t="s">
        <v>386</v>
      </c>
      <c r="G94" s="654"/>
      <c r="H94" s="652" t="s">
        <v>393</v>
      </c>
      <c r="I94" s="654"/>
      <c r="J94" s="63" t="s">
        <v>389</v>
      </c>
      <c r="K94" s="61"/>
      <c r="L94" s="61"/>
    </row>
    <row r="95" spans="1:12" ht="12" hidden="1" customHeight="1">
      <c r="A95" s="77"/>
      <c r="B95" s="80">
        <v>1</v>
      </c>
      <c r="C95" s="80">
        <v>2</v>
      </c>
      <c r="D95" s="683">
        <v>3</v>
      </c>
      <c r="E95" s="684"/>
      <c r="F95" s="683">
        <v>4</v>
      </c>
      <c r="G95" s="684"/>
      <c r="H95" s="683">
        <v>5</v>
      </c>
      <c r="I95" s="684"/>
      <c r="J95" s="80" t="s">
        <v>394</v>
      </c>
    </row>
    <row r="96" spans="1:12" s="61" customFormat="1" ht="28.5" hidden="1" customHeight="1" outlineLevel="1">
      <c r="A96" s="66"/>
      <c r="B96" s="67">
        <v>1</v>
      </c>
      <c r="C96" s="75" t="s">
        <v>485</v>
      </c>
      <c r="D96" s="691"/>
      <c r="E96" s="692"/>
      <c r="F96" s="693"/>
      <c r="G96" s="694"/>
      <c r="H96" s="695"/>
      <c r="I96" s="696"/>
      <c r="J96" s="82">
        <f>D96*F96*H96</f>
        <v>0</v>
      </c>
      <c r="K96" s="79"/>
      <c r="L96" s="79"/>
    </row>
    <row r="97" spans="1:12" s="61" customFormat="1" ht="15.75" hidden="1" outlineLevel="1">
      <c r="A97" s="66"/>
      <c r="B97" s="67">
        <v>2</v>
      </c>
      <c r="C97" s="75" t="s">
        <v>486</v>
      </c>
      <c r="D97" s="691"/>
      <c r="E97" s="692"/>
      <c r="F97" s="693"/>
      <c r="G97" s="694"/>
      <c r="H97" s="695"/>
      <c r="I97" s="696"/>
      <c r="J97" s="82">
        <f>F97*F97*H97</f>
        <v>0</v>
      </c>
    </row>
    <row r="98" spans="1:12" s="61" customFormat="1" ht="15.75" hidden="1" outlineLevel="1">
      <c r="A98" s="83" t="s">
        <v>362</v>
      </c>
      <c r="B98" s="84"/>
      <c r="C98" s="681" t="s">
        <v>362</v>
      </c>
      <c r="D98" s="681"/>
      <c r="E98" s="681"/>
      <c r="F98" s="681"/>
      <c r="G98" s="681"/>
      <c r="H98" s="681"/>
      <c r="I98" s="682"/>
      <c r="J98" s="76">
        <f>SUM(J96:J97)</f>
        <v>0</v>
      </c>
    </row>
    <row r="99" spans="1:12" s="61" customFormat="1" ht="22.5" hidden="1" customHeight="1">
      <c r="A99" s="688" t="s">
        <v>594</v>
      </c>
      <c r="B99" s="662"/>
      <c r="C99" s="662"/>
      <c r="D99" s="662"/>
      <c r="E99" s="662"/>
      <c r="F99" s="662"/>
      <c r="G99" s="662"/>
      <c r="H99" s="662"/>
      <c r="I99" s="662"/>
      <c r="J99" s="697"/>
    </row>
    <row r="100" spans="1:12" ht="25.5" hidden="1">
      <c r="A100" s="77"/>
      <c r="B100" s="78" t="s">
        <v>328</v>
      </c>
      <c r="C100" s="63" t="s">
        <v>384</v>
      </c>
      <c r="D100" s="652" t="s">
        <v>385</v>
      </c>
      <c r="E100" s="654"/>
      <c r="F100" s="652" t="s">
        <v>386</v>
      </c>
      <c r="G100" s="654"/>
      <c r="H100" s="652" t="s">
        <v>395</v>
      </c>
      <c r="I100" s="654"/>
      <c r="J100" s="63" t="s">
        <v>389</v>
      </c>
      <c r="K100" s="61"/>
      <c r="L100" s="61"/>
    </row>
    <row r="101" spans="1:12" ht="15.75" hidden="1">
      <c r="A101" s="77"/>
      <c r="B101" s="80">
        <v>1</v>
      </c>
      <c r="C101" s="80">
        <v>2</v>
      </c>
      <c r="D101" s="683">
        <v>3</v>
      </c>
      <c r="E101" s="684"/>
      <c r="F101" s="683">
        <v>4</v>
      </c>
      <c r="G101" s="684"/>
      <c r="H101" s="683">
        <v>5</v>
      </c>
      <c r="I101" s="684"/>
      <c r="J101" s="80" t="s">
        <v>394</v>
      </c>
      <c r="K101" s="61"/>
      <c r="L101" s="61"/>
    </row>
    <row r="102" spans="1:12" s="61" customFormat="1" ht="15.75" hidden="1" outlineLevel="1">
      <c r="A102" s="66"/>
      <c r="B102" s="67">
        <v>1</v>
      </c>
      <c r="C102" s="75" t="s">
        <v>397</v>
      </c>
      <c r="D102" s="691" t="s">
        <v>398</v>
      </c>
      <c r="E102" s="692"/>
      <c r="F102" s="693"/>
      <c r="G102" s="694"/>
      <c r="H102" s="695"/>
      <c r="I102" s="696"/>
      <c r="J102" s="82">
        <f>SUM(J104:J107)</f>
        <v>0</v>
      </c>
    </row>
    <row r="103" spans="1:12" s="61" customFormat="1" ht="15" hidden="1" customHeight="1" outlineLevel="1">
      <c r="A103" s="66"/>
      <c r="B103" s="67"/>
      <c r="C103" s="75" t="s">
        <v>399</v>
      </c>
      <c r="D103" s="691"/>
      <c r="E103" s="692"/>
      <c r="F103" s="693"/>
      <c r="G103" s="694"/>
      <c r="H103" s="695"/>
      <c r="I103" s="696"/>
      <c r="J103" s="82"/>
    </row>
    <row r="104" spans="1:12" s="61" customFormat="1" ht="15.75" hidden="1" outlineLevel="1">
      <c r="A104" s="66"/>
      <c r="B104" s="67"/>
      <c r="C104" s="75"/>
      <c r="D104" s="691"/>
      <c r="E104" s="692"/>
      <c r="F104" s="693"/>
      <c r="G104" s="694"/>
      <c r="H104" s="695"/>
      <c r="I104" s="696"/>
      <c r="J104" s="82">
        <f>F104*H104</f>
        <v>0</v>
      </c>
    </row>
    <row r="105" spans="1:12" s="61" customFormat="1" ht="15.75" hidden="1" outlineLevel="1">
      <c r="A105" s="66"/>
      <c r="B105" s="67"/>
      <c r="C105" s="75"/>
      <c r="D105" s="691"/>
      <c r="E105" s="692"/>
      <c r="F105" s="693"/>
      <c r="G105" s="694"/>
      <c r="H105" s="695"/>
      <c r="I105" s="696"/>
      <c r="J105" s="82">
        <f>F105*H105</f>
        <v>0</v>
      </c>
      <c r="K105" s="79"/>
      <c r="L105" s="79"/>
    </row>
    <row r="106" spans="1:12" s="61" customFormat="1" ht="15.75" hidden="1" outlineLevel="1">
      <c r="A106" s="66"/>
      <c r="B106" s="67"/>
      <c r="C106" s="75"/>
      <c r="D106" s="691"/>
      <c r="E106" s="692"/>
      <c r="F106" s="693"/>
      <c r="G106" s="694"/>
      <c r="H106" s="695"/>
      <c r="I106" s="696"/>
      <c r="J106" s="82">
        <f>F106*H106</f>
        <v>0</v>
      </c>
      <c r="K106" s="79"/>
      <c r="L106" s="79"/>
    </row>
    <row r="107" spans="1:12" s="61" customFormat="1" ht="15.75" hidden="1" outlineLevel="1">
      <c r="A107" s="66"/>
      <c r="B107" s="67"/>
      <c r="C107" s="75"/>
      <c r="D107" s="691"/>
      <c r="E107" s="692"/>
      <c r="F107" s="693"/>
      <c r="G107" s="694"/>
      <c r="H107" s="695"/>
      <c r="I107" s="696"/>
      <c r="J107" s="82">
        <f>F107*H107</f>
        <v>0</v>
      </c>
      <c r="K107" s="95"/>
      <c r="L107" s="95"/>
    </row>
    <row r="108" spans="1:12" s="61" customFormat="1" ht="15.75" hidden="1" outlineLevel="1">
      <c r="A108" s="83" t="s">
        <v>362</v>
      </c>
      <c r="B108" s="84"/>
      <c r="C108" s="681" t="s">
        <v>362</v>
      </c>
      <c r="D108" s="681"/>
      <c r="E108" s="681"/>
      <c r="F108" s="681"/>
      <c r="G108" s="681"/>
      <c r="H108" s="681"/>
      <c r="I108" s="682"/>
      <c r="J108" s="76">
        <f>J102</f>
        <v>0</v>
      </c>
    </row>
    <row r="109" spans="1:12" s="61" customFormat="1" ht="25.5" hidden="1" customHeight="1">
      <c r="A109" s="688" t="s">
        <v>595</v>
      </c>
      <c r="B109" s="662"/>
      <c r="C109" s="662"/>
      <c r="D109" s="662"/>
      <c r="E109" s="662"/>
      <c r="F109" s="662"/>
      <c r="G109" s="662"/>
      <c r="H109" s="662"/>
      <c r="I109" s="662"/>
      <c r="J109" s="697"/>
    </row>
    <row r="110" spans="1:12" ht="25.5" hidden="1" customHeight="1">
      <c r="A110" s="77"/>
      <c r="B110" s="78" t="s">
        <v>328</v>
      </c>
      <c r="C110" s="63" t="s">
        <v>487</v>
      </c>
      <c r="D110" s="652" t="s">
        <v>488</v>
      </c>
      <c r="E110" s="654"/>
      <c r="F110" s="652" t="s">
        <v>393</v>
      </c>
      <c r="G110" s="654"/>
      <c r="H110" s="652" t="s">
        <v>489</v>
      </c>
      <c r="I110" s="654"/>
      <c r="J110" s="63" t="s">
        <v>389</v>
      </c>
      <c r="K110" s="95"/>
      <c r="L110" s="95"/>
    </row>
    <row r="111" spans="1:12" ht="15.75" hidden="1">
      <c r="A111" s="77"/>
      <c r="B111" s="80">
        <v>1</v>
      </c>
      <c r="C111" s="80">
        <v>2</v>
      </c>
      <c r="D111" s="683">
        <v>3</v>
      </c>
      <c r="E111" s="684"/>
      <c r="F111" s="683">
        <v>4</v>
      </c>
      <c r="G111" s="684"/>
      <c r="H111" s="683">
        <v>5</v>
      </c>
      <c r="I111" s="684"/>
      <c r="J111" s="80" t="s">
        <v>410</v>
      </c>
      <c r="K111" s="61"/>
      <c r="L111" s="61"/>
    </row>
    <row r="112" spans="1:12" s="95" customFormat="1" ht="1.5" hidden="1" customHeight="1" outlineLevel="1">
      <c r="A112" s="90"/>
      <c r="B112" s="91">
        <v>1</v>
      </c>
      <c r="C112" s="90" t="s">
        <v>490</v>
      </c>
      <c r="D112" s="734">
        <f>D113+D114</f>
        <v>0</v>
      </c>
      <c r="E112" s="735"/>
      <c r="F112" s="738" t="s">
        <v>369</v>
      </c>
      <c r="G112" s="739"/>
      <c r="H112" s="736">
        <v>160</v>
      </c>
      <c r="I112" s="737"/>
      <c r="J112" s="117">
        <f>J113+J114</f>
        <v>0</v>
      </c>
      <c r="K112" s="61"/>
      <c r="L112" s="61"/>
    </row>
    <row r="113" spans="1:12" s="61" customFormat="1" ht="31.5" hidden="1" outlineLevel="1">
      <c r="A113" s="66"/>
      <c r="B113" s="67"/>
      <c r="C113" s="66" t="s">
        <v>491</v>
      </c>
      <c r="D113" s="713"/>
      <c r="E113" s="714"/>
      <c r="F113" s="693"/>
      <c r="G113" s="694"/>
      <c r="H113" s="695">
        <v>160</v>
      </c>
      <c r="I113" s="696"/>
      <c r="J113" s="82">
        <f>D113*F113*50%*H113</f>
        <v>0</v>
      </c>
    </row>
    <row r="114" spans="1:12" s="61" customFormat="1" ht="15.75" hidden="1" outlineLevel="1">
      <c r="A114" s="66"/>
      <c r="B114" s="67"/>
      <c r="C114" s="66" t="s">
        <v>492</v>
      </c>
      <c r="D114" s="713"/>
      <c r="E114" s="714"/>
      <c r="F114" s="693"/>
      <c r="G114" s="694"/>
      <c r="H114" s="695">
        <v>160</v>
      </c>
      <c r="I114" s="696"/>
      <c r="J114" s="82">
        <f>D114*F114*50%*H114</f>
        <v>0</v>
      </c>
    </row>
    <row r="115" spans="1:12" s="95" customFormat="1" ht="29.25" hidden="1" customHeight="1" outlineLevel="1">
      <c r="A115" s="90"/>
      <c r="B115" s="91">
        <v>2</v>
      </c>
      <c r="C115" s="90" t="s">
        <v>493</v>
      </c>
      <c r="D115" s="734">
        <f>D116+D117</f>
        <v>0</v>
      </c>
      <c r="E115" s="735"/>
      <c r="F115" s="738" t="s">
        <v>369</v>
      </c>
      <c r="G115" s="739"/>
      <c r="H115" s="736">
        <v>160</v>
      </c>
      <c r="I115" s="737"/>
      <c r="J115" s="117">
        <f>J116+J117</f>
        <v>0</v>
      </c>
      <c r="K115" s="121"/>
      <c r="L115" s="121"/>
    </row>
    <row r="116" spans="1:12" s="61" customFormat="1" ht="31.5" hidden="1" outlineLevel="1">
      <c r="A116" s="66"/>
      <c r="B116" s="67"/>
      <c r="C116" s="66" t="s">
        <v>491</v>
      </c>
      <c r="D116" s="713"/>
      <c r="E116" s="714"/>
      <c r="F116" s="693"/>
      <c r="G116" s="694"/>
      <c r="H116" s="695">
        <v>160</v>
      </c>
      <c r="I116" s="696"/>
      <c r="J116" s="82">
        <f>D116*F116*H116</f>
        <v>0</v>
      </c>
      <c r="K116" s="121"/>
      <c r="L116" s="121"/>
    </row>
    <row r="117" spans="1:12" s="61" customFormat="1" ht="15.75" hidden="1" outlineLevel="1">
      <c r="A117" s="66"/>
      <c r="B117" s="67"/>
      <c r="C117" s="66" t="s">
        <v>492</v>
      </c>
      <c r="D117" s="713"/>
      <c r="E117" s="714"/>
      <c r="F117" s="693"/>
      <c r="G117" s="694"/>
      <c r="H117" s="695">
        <v>160</v>
      </c>
      <c r="I117" s="696"/>
      <c r="J117" s="82">
        <f>D117*F117*H117</f>
        <v>0</v>
      </c>
    </row>
    <row r="118" spans="1:12" s="61" customFormat="1" ht="15.75" hidden="1" outlineLevel="1">
      <c r="A118" s="83" t="s">
        <v>362</v>
      </c>
      <c r="B118" s="84"/>
      <c r="C118" s="681" t="s">
        <v>362</v>
      </c>
      <c r="D118" s="681"/>
      <c r="E118" s="681"/>
      <c r="F118" s="681"/>
      <c r="G118" s="681"/>
      <c r="H118" s="681"/>
      <c r="I118" s="682"/>
      <c r="J118" s="76">
        <f>J112+J115</f>
        <v>0</v>
      </c>
    </row>
    <row r="119" spans="1:12" s="61" customFormat="1" ht="21" hidden="1" customHeight="1">
      <c r="A119" s="688" t="s">
        <v>596</v>
      </c>
      <c r="B119" s="662"/>
      <c r="C119" s="662"/>
      <c r="D119" s="662"/>
      <c r="E119" s="662"/>
      <c r="F119" s="662"/>
      <c r="G119" s="662"/>
      <c r="H119" s="662"/>
      <c r="I119" s="662"/>
      <c r="J119" s="697"/>
    </row>
    <row r="120" spans="1:12" s="121" customFormat="1" ht="30" hidden="1" customHeight="1">
      <c r="A120" s="118"/>
      <c r="B120" s="119" t="s">
        <v>328</v>
      </c>
      <c r="C120" s="120" t="s">
        <v>384</v>
      </c>
      <c r="D120" s="740" t="s">
        <v>494</v>
      </c>
      <c r="E120" s="741"/>
      <c r="F120" s="740" t="s">
        <v>495</v>
      </c>
      <c r="G120" s="741"/>
      <c r="H120" s="740" t="s">
        <v>395</v>
      </c>
      <c r="I120" s="741"/>
      <c r="J120" s="120" t="s">
        <v>389</v>
      </c>
      <c r="K120" s="61"/>
      <c r="L120" s="61"/>
    </row>
    <row r="121" spans="1:12" s="121" customFormat="1" ht="30" hidden="1">
      <c r="A121" s="118"/>
      <c r="B121" s="122">
        <v>1</v>
      </c>
      <c r="C121" s="122">
        <v>2</v>
      </c>
      <c r="D121" s="742">
        <v>3</v>
      </c>
      <c r="E121" s="743"/>
      <c r="F121" s="742">
        <v>4</v>
      </c>
      <c r="G121" s="743"/>
      <c r="H121" s="742">
        <v>5</v>
      </c>
      <c r="I121" s="743"/>
      <c r="J121" s="122" t="s">
        <v>496</v>
      </c>
      <c r="K121" s="61"/>
      <c r="L121" s="61"/>
    </row>
    <row r="122" spans="1:12" s="61" customFormat="1" ht="15.75" hidden="1" outlineLevel="1">
      <c r="A122" s="66"/>
      <c r="B122" s="67">
        <v>1</v>
      </c>
      <c r="C122" s="75" t="s">
        <v>497</v>
      </c>
      <c r="D122" s="713"/>
      <c r="E122" s="714"/>
      <c r="F122" s="693"/>
      <c r="G122" s="694"/>
      <c r="H122" s="695"/>
      <c r="I122" s="696"/>
      <c r="J122" s="82">
        <f>J124+J127</f>
        <v>0</v>
      </c>
    </row>
    <row r="123" spans="1:12" s="61" customFormat="1" ht="28.5" hidden="1" customHeight="1" outlineLevel="1">
      <c r="A123" s="66"/>
      <c r="B123" s="67"/>
      <c r="C123" s="66" t="s">
        <v>498</v>
      </c>
      <c r="D123" s="713"/>
      <c r="E123" s="714"/>
      <c r="F123" s="693"/>
      <c r="G123" s="694"/>
      <c r="H123" s="695"/>
      <c r="I123" s="696"/>
      <c r="J123" s="82"/>
    </row>
    <row r="124" spans="1:12" s="61" customFormat="1" ht="15.75" hidden="1" outlineLevel="1">
      <c r="A124" s="66"/>
      <c r="B124" s="67"/>
      <c r="C124" s="75"/>
      <c r="D124" s="713"/>
      <c r="E124" s="714"/>
      <c r="F124" s="693"/>
      <c r="G124" s="694"/>
      <c r="H124" s="695"/>
      <c r="I124" s="696"/>
      <c r="J124" s="82">
        <f>F124*D124/100*H124*9/1000</f>
        <v>0</v>
      </c>
    </row>
    <row r="125" spans="1:12" s="61" customFormat="1" ht="15.75" hidden="1" outlineLevel="1">
      <c r="A125" s="66"/>
      <c r="B125" s="67"/>
      <c r="C125" s="75"/>
      <c r="D125" s="713"/>
      <c r="E125" s="714"/>
      <c r="F125" s="693"/>
      <c r="G125" s="694"/>
      <c r="H125" s="695"/>
      <c r="I125" s="696"/>
      <c r="J125" s="82">
        <f>F125*D125/100*H125*9/1000</f>
        <v>0</v>
      </c>
    </row>
    <row r="126" spans="1:12" s="61" customFormat="1" ht="15.75" hidden="1" outlineLevel="1">
      <c r="A126" s="66"/>
      <c r="B126" s="67">
        <v>2</v>
      </c>
      <c r="C126" s="66" t="s">
        <v>499</v>
      </c>
      <c r="D126" s="713"/>
      <c r="E126" s="714"/>
      <c r="F126" s="693"/>
      <c r="G126" s="694"/>
      <c r="H126" s="695"/>
      <c r="I126" s="696"/>
      <c r="J126" s="82">
        <f>SUM(J128:J129)</f>
        <v>0</v>
      </c>
    </row>
    <row r="127" spans="1:12" s="61" customFormat="1" ht="31.5" hidden="1" outlineLevel="1">
      <c r="A127" s="66"/>
      <c r="B127" s="67"/>
      <c r="C127" s="66" t="s">
        <v>498</v>
      </c>
      <c r="D127" s="713"/>
      <c r="E127" s="714"/>
      <c r="F127" s="693"/>
      <c r="G127" s="694"/>
      <c r="H127" s="695"/>
      <c r="I127" s="696"/>
      <c r="J127" s="82"/>
      <c r="K127" s="79"/>
      <c r="L127" s="79"/>
    </row>
    <row r="128" spans="1:12" s="61" customFormat="1" ht="15.75" hidden="1" outlineLevel="1">
      <c r="A128" s="66"/>
      <c r="B128" s="67"/>
      <c r="C128" s="75"/>
      <c r="D128" s="713"/>
      <c r="E128" s="714"/>
      <c r="F128" s="693"/>
      <c r="G128" s="694"/>
      <c r="H128" s="695"/>
      <c r="I128" s="696"/>
      <c r="J128" s="82"/>
      <c r="K128" s="79"/>
      <c r="L128" s="79"/>
    </row>
    <row r="129" spans="1:12" s="61" customFormat="1" ht="15.75" hidden="1" outlineLevel="1">
      <c r="A129" s="66"/>
      <c r="B129" s="67"/>
      <c r="C129" s="75"/>
      <c r="D129" s="713"/>
      <c r="E129" s="714"/>
      <c r="F129" s="693"/>
      <c r="G129" s="694"/>
      <c r="H129" s="695"/>
      <c r="I129" s="696"/>
      <c r="J129" s="82"/>
    </row>
    <row r="130" spans="1:12" s="61" customFormat="1" ht="15.75" hidden="1" outlineLevel="1">
      <c r="A130" s="83" t="s">
        <v>362</v>
      </c>
      <c r="B130" s="84"/>
      <c r="C130" s="681" t="s">
        <v>362</v>
      </c>
      <c r="D130" s="681"/>
      <c r="E130" s="681"/>
      <c r="F130" s="681"/>
      <c r="G130" s="681"/>
      <c r="H130" s="681"/>
      <c r="I130" s="682"/>
      <c r="J130" s="76">
        <f>J122+J126</f>
        <v>0</v>
      </c>
    </row>
    <row r="131" spans="1:12" s="61" customFormat="1" ht="28.5" hidden="1" customHeight="1" collapsed="1">
      <c r="A131" s="688" t="s">
        <v>876</v>
      </c>
      <c r="B131" s="662"/>
      <c r="C131" s="662"/>
      <c r="D131" s="662"/>
      <c r="E131" s="662"/>
      <c r="F131" s="662"/>
      <c r="G131" s="662"/>
      <c r="H131" s="662"/>
      <c r="I131" s="662"/>
      <c r="J131" s="697"/>
    </row>
    <row r="132" spans="1:12" ht="25.5" hidden="1">
      <c r="A132" s="77"/>
      <c r="B132" s="78" t="s">
        <v>328</v>
      </c>
      <c r="C132" s="63" t="s">
        <v>384</v>
      </c>
      <c r="D132" s="652" t="s">
        <v>385</v>
      </c>
      <c r="E132" s="654"/>
      <c r="F132" s="652" t="s">
        <v>386</v>
      </c>
      <c r="G132" s="654"/>
      <c r="H132" s="652" t="s">
        <v>395</v>
      </c>
      <c r="I132" s="654"/>
      <c r="J132" s="63" t="s">
        <v>389</v>
      </c>
      <c r="K132" s="61"/>
      <c r="L132" s="61"/>
    </row>
    <row r="133" spans="1:12" ht="14.25" hidden="1" customHeight="1">
      <c r="A133" s="77"/>
      <c r="B133" s="80">
        <v>1</v>
      </c>
      <c r="C133" s="80">
        <v>2</v>
      </c>
      <c r="D133" s="683">
        <v>3</v>
      </c>
      <c r="E133" s="684"/>
      <c r="F133" s="683">
        <v>4</v>
      </c>
      <c r="G133" s="684"/>
      <c r="H133" s="683">
        <v>5</v>
      </c>
      <c r="I133" s="684"/>
      <c r="J133" s="80" t="s">
        <v>394</v>
      </c>
      <c r="K133" s="61"/>
      <c r="L133" s="61"/>
    </row>
    <row r="134" spans="1:12" s="61" customFormat="1" ht="1.5" hidden="1" customHeight="1" outlineLevel="1">
      <c r="A134" s="66"/>
      <c r="B134" s="67"/>
      <c r="C134" s="75"/>
      <c r="D134" s="691"/>
      <c r="E134" s="692"/>
      <c r="F134" s="693"/>
      <c r="G134" s="694"/>
      <c r="H134" s="695"/>
      <c r="I134" s="696"/>
      <c r="J134" s="82">
        <f>F134*H134</f>
        <v>0</v>
      </c>
    </row>
    <row r="135" spans="1:12" s="61" customFormat="1" ht="15.75" hidden="1" outlineLevel="1">
      <c r="A135" s="66"/>
      <c r="B135" s="67">
        <v>1</v>
      </c>
      <c r="C135" s="66" t="s">
        <v>877</v>
      </c>
      <c r="D135" s="691" t="s">
        <v>878</v>
      </c>
      <c r="E135" s="692"/>
      <c r="F135" s="693"/>
      <c r="G135" s="694"/>
      <c r="H135" s="695"/>
      <c r="I135" s="696"/>
      <c r="J135" s="82">
        <f t="shared" ref="J135:J141" si="2">F135*H135</f>
        <v>0</v>
      </c>
    </row>
    <row r="136" spans="1:12" s="61" customFormat="1" ht="15.75" hidden="1" outlineLevel="1">
      <c r="A136" s="66"/>
      <c r="B136" s="67"/>
      <c r="C136" s="66"/>
      <c r="D136" s="691"/>
      <c r="E136" s="692"/>
      <c r="F136" s="693"/>
      <c r="G136" s="694"/>
      <c r="H136" s="695"/>
      <c r="I136" s="696"/>
      <c r="J136" s="82">
        <f t="shared" si="2"/>
        <v>0</v>
      </c>
    </row>
    <row r="137" spans="1:12" s="61" customFormat="1" ht="15.75" hidden="1" outlineLevel="1">
      <c r="A137" s="66"/>
      <c r="B137" s="67"/>
      <c r="C137" s="66"/>
      <c r="D137" s="691"/>
      <c r="E137" s="692"/>
      <c r="F137" s="693"/>
      <c r="G137" s="694"/>
      <c r="H137" s="695"/>
      <c r="I137" s="696"/>
      <c r="J137" s="82">
        <f t="shared" si="2"/>
        <v>0</v>
      </c>
    </row>
    <row r="138" spans="1:12" s="61" customFormat="1" ht="15.75" hidden="1" outlineLevel="1">
      <c r="A138" s="66"/>
      <c r="B138" s="67"/>
      <c r="C138" s="66"/>
      <c r="D138" s="691"/>
      <c r="E138" s="692"/>
      <c r="F138" s="693"/>
      <c r="G138" s="694"/>
      <c r="H138" s="695"/>
      <c r="I138" s="696"/>
      <c r="J138" s="82">
        <f t="shared" si="2"/>
        <v>0</v>
      </c>
    </row>
    <row r="139" spans="1:12" s="61" customFormat="1" ht="15.75" hidden="1" outlineLevel="1">
      <c r="A139" s="66"/>
      <c r="B139" s="67"/>
      <c r="C139" s="66"/>
      <c r="D139" s="691"/>
      <c r="E139" s="692"/>
      <c r="F139" s="693"/>
      <c r="G139" s="694"/>
      <c r="H139" s="695"/>
      <c r="I139" s="696"/>
      <c r="J139" s="82">
        <f t="shared" si="2"/>
        <v>0</v>
      </c>
    </row>
    <row r="140" spans="1:12" s="61" customFormat="1" ht="15.75" hidden="1" outlineLevel="1">
      <c r="A140" s="66"/>
      <c r="B140" s="67"/>
      <c r="C140" s="66"/>
      <c r="D140" s="691"/>
      <c r="E140" s="692"/>
      <c r="F140" s="693"/>
      <c r="G140" s="694"/>
      <c r="H140" s="695"/>
      <c r="I140" s="696"/>
      <c r="J140" s="82">
        <f t="shared" si="2"/>
        <v>0</v>
      </c>
      <c r="K140" s="79"/>
      <c r="L140" s="79"/>
    </row>
    <row r="141" spans="1:12" s="61" customFormat="1" ht="15.75" hidden="1" outlineLevel="1">
      <c r="A141" s="66"/>
      <c r="B141" s="67"/>
      <c r="C141" s="66"/>
      <c r="D141" s="691"/>
      <c r="E141" s="692"/>
      <c r="F141" s="693"/>
      <c r="G141" s="694"/>
      <c r="H141" s="695"/>
      <c r="I141" s="696"/>
      <c r="J141" s="82">
        <f t="shared" si="2"/>
        <v>0</v>
      </c>
      <c r="K141" s="79"/>
      <c r="L141" s="79"/>
    </row>
    <row r="142" spans="1:12" s="61" customFormat="1" ht="15.75" hidden="1" outlineLevel="1">
      <c r="A142" s="66"/>
      <c r="B142" s="67"/>
      <c r="C142" s="66"/>
      <c r="D142" s="691"/>
      <c r="E142" s="692"/>
      <c r="F142" s="693"/>
      <c r="G142" s="694"/>
      <c r="H142" s="695"/>
      <c r="I142" s="696"/>
      <c r="J142" s="82"/>
    </row>
    <row r="143" spans="1:12" s="61" customFormat="1" ht="15.75" hidden="1" outlineLevel="1">
      <c r="A143" s="83" t="s">
        <v>362</v>
      </c>
      <c r="B143" s="84"/>
      <c r="C143" s="681" t="s">
        <v>362</v>
      </c>
      <c r="D143" s="681"/>
      <c r="E143" s="681"/>
      <c r="F143" s="681"/>
      <c r="G143" s="681"/>
      <c r="H143" s="681"/>
      <c r="I143" s="682"/>
      <c r="J143" s="76">
        <f>J135+J136</f>
        <v>0</v>
      </c>
      <c r="K143" s="171"/>
    </row>
    <row r="144" spans="1:12" ht="20.25" customHeight="1" collapsed="1">
      <c r="I144" s="183" t="s">
        <v>732</v>
      </c>
      <c r="J144" s="103">
        <f>J32+J44+J67+J76+J92+J143</f>
        <v>3840455.0217440003</v>
      </c>
      <c r="K144" s="184"/>
    </row>
    <row r="145" spans="2:10" ht="33" customHeight="1">
      <c r="B145" s="79" t="s">
        <v>148</v>
      </c>
      <c r="D145" s="124"/>
      <c r="E145" s="124"/>
      <c r="F145" s="125"/>
      <c r="I145" s="124" t="s">
        <v>820</v>
      </c>
      <c r="J145" s="124"/>
    </row>
    <row r="146" spans="2:10">
      <c r="I146" s="698" t="s">
        <v>402</v>
      </c>
      <c r="J146" s="698"/>
    </row>
    <row r="147" spans="2:10" ht="4.5" customHeight="1"/>
    <row r="148" spans="2:10">
      <c r="B148" s="79" t="s">
        <v>403</v>
      </c>
      <c r="D148" s="124"/>
      <c r="E148" s="124"/>
      <c r="F148" s="125"/>
      <c r="I148" s="124" t="s">
        <v>875</v>
      </c>
      <c r="J148" s="124"/>
    </row>
    <row r="149" spans="2:10">
      <c r="I149" s="698" t="s">
        <v>402</v>
      </c>
      <c r="J149" s="698"/>
    </row>
    <row r="150" spans="2:10" ht="3.75" customHeight="1"/>
    <row r="151" spans="2:10">
      <c r="B151" s="79" t="s">
        <v>404</v>
      </c>
      <c r="C151" s="124" t="s">
        <v>729</v>
      </c>
      <c r="D151" s="124"/>
      <c r="F151" s="125"/>
      <c r="G151" s="124" t="s">
        <v>708</v>
      </c>
      <c r="I151" s="124" t="s">
        <v>875</v>
      </c>
      <c r="J151" s="124"/>
    </row>
    <row r="152" spans="2:10">
      <c r="C152" s="702" t="s">
        <v>150</v>
      </c>
      <c r="D152" s="702"/>
      <c r="F152" s="699" t="s">
        <v>153</v>
      </c>
      <c r="G152" s="699"/>
      <c r="I152" s="698" t="s">
        <v>402</v>
      </c>
      <c r="J152" s="698"/>
    </row>
    <row r="154" spans="2:10">
      <c r="B154" s="79" t="s">
        <v>405</v>
      </c>
    </row>
  </sheetData>
  <mergeCells count="283">
    <mergeCell ref="D140:E140"/>
    <mergeCell ref="I152:J152"/>
    <mergeCell ref="I149:J149"/>
    <mergeCell ref="F152:G152"/>
    <mergeCell ref="C143:I143"/>
    <mergeCell ref="C152:D152"/>
    <mergeCell ref="I146:J146"/>
    <mergeCell ref="D142:E142"/>
    <mergeCell ref="H141:I141"/>
    <mergeCell ref="D141:E141"/>
    <mergeCell ref="F141:G141"/>
    <mergeCell ref="F142:G142"/>
    <mergeCell ref="H137:I137"/>
    <mergeCell ref="F137:G137"/>
    <mergeCell ref="C130:I130"/>
    <mergeCell ref="D134:E134"/>
    <mergeCell ref="H134:I134"/>
    <mergeCell ref="H133:I133"/>
    <mergeCell ref="F133:G133"/>
    <mergeCell ref="F134:G134"/>
    <mergeCell ref="D133:E133"/>
    <mergeCell ref="D137:E137"/>
    <mergeCell ref="F136:G136"/>
    <mergeCell ref="H136:I136"/>
    <mergeCell ref="H128:I128"/>
    <mergeCell ref="H142:I142"/>
    <mergeCell ref="H138:I138"/>
    <mergeCell ref="F138:G138"/>
    <mergeCell ref="F139:G139"/>
    <mergeCell ref="H140:I140"/>
    <mergeCell ref="F140:G140"/>
    <mergeCell ref="H139:I139"/>
    <mergeCell ref="D124:E124"/>
    <mergeCell ref="D121:E121"/>
    <mergeCell ref="D120:E120"/>
    <mergeCell ref="D127:E127"/>
    <mergeCell ref="D123:E123"/>
    <mergeCell ref="D139:E139"/>
    <mergeCell ref="D138:E138"/>
    <mergeCell ref="D136:E136"/>
    <mergeCell ref="D135:E135"/>
    <mergeCell ref="D126:E126"/>
    <mergeCell ref="F129:G129"/>
    <mergeCell ref="H129:I129"/>
    <mergeCell ref="F128:G128"/>
    <mergeCell ref="F127:G127"/>
    <mergeCell ref="H127:I127"/>
    <mergeCell ref="D132:E132"/>
    <mergeCell ref="D128:E128"/>
    <mergeCell ref="F126:G126"/>
    <mergeCell ref="H126:I126"/>
    <mergeCell ref="F125:G125"/>
    <mergeCell ref="H135:I135"/>
    <mergeCell ref="F135:G135"/>
    <mergeCell ref="A131:J131"/>
    <mergeCell ref="D129:E129"/>
    <mergeCell ref="F132:G132"/>
    <mergeCell ref="H132:I132"/>
    <mergeCell ref="D125:E125"/>
    <mergeCell ref="F121:G121"/>
    <mergeCell ref="H121:I121"/>
    <mergeCell ref="F123:G123"/>
    <mergeCell ref="F122:G122"/>
    <mergeCell ref="H122:I122"/>
    <mergeCell ref="H125:I125"/>
    <mergeCell ref="H123:I123"/>
    <mergeCell ref="H120:I120"/>
    <mergeCell ref="F115:G115"/>
    <mergeCell ref="F114:G114"/>
    <mergeCell ref="F111:G111"/>
    <mergeCell ref="F113:G113"/>
    <mergeCell ref="F120:G120"/>
    <mergeCell ref="H113:I113"/>
    <mergeCell ref="F124:G124"/>
    <mergeCell ref="H124:I124"/>
    <mergeCell ref="D115:E115"/>
    <mergeCell ref="D116:E116"/>
    <mergeCell ref="F116:G116"/>
    <mergeCell ref="H115:I115"/>
    <mergeCell ref="H117:I117"/>
    <mergeCell ref="D117:E117"/>
    <mergeCell ref="D122:E122"/>
    <mergeCell ref="C118:I118"/>
    <mergeCell ref="H110:I110"/>
    <mergeCell ref="D114:E114"/>
    <mergeCell ref="F117:G117"/>
    <mergeCell ref="A119:J119"/>
    <mergeCell ref="H116:I116"/>
    <mergeCell ref="H114:I114"/>
    <mergeCell ref="D102:E102"/>
    <mergeCell ref="D104:E104"/>
    <mergeCell ref="F102:G102"/>
    <mergeCell ref="D113:E113"/>
    <mergeCell ref="D107:E107"/>
    <mergeCell ref="F107:G107"/>
    <mergeCell ref="C108:I108"/>
    <mergeCell ref="D111:E111"/>
    <mergeCell ref="F110:G110"/>
    <mergeCell ref="H111:I111"/>
    <mergeCell ref="H105:I105"/>
    <mergeCell ref="D112:E112"/>
    <mergeCell ref="H112:I112"/>
    <mergeCell ref="F112:G112"/>
    <mergeCell ref="F106:G106"/>
    <mergeCell ref="D105:E105"/>
    <mergeCell ref="F105:G105"/>
    <mergeCell ref="D110:E110"/>
    <mergeCell ref="A109:J109"/>
    <mergeCell ref="H107:I107"/>
    <mergeCell ref="F96:G96"/>
    <mergeCell ref="D96:E96"/>
    <mergeCell ref="A99:J99"/>
    <mergeCell ref="H97:I97"/>
    <mergeCell ref="C98:I98"/>
    <mergeCell ref="F97:G97"/>
    <mergeCell ref="F101:G101"/>
    <mergeCell ref="H106:I106"/>
    <mergeCell ref="D97:E97"/>
    <mergeCell ref="H104:I104"/>
    <mergeCell ref="H102:I102"/>
    <mergeCell ref="H103:I103"/>
    <mergeCell ref="D103:E103"/>
    <mergeCell ref="F104:G104"/>
    <mergeCell ref="F103:G103"/>
    <mergeCell ref="D106:E106"/>
    <mergeCell ref="D101:E101"/>
    <mergeCell ref="H101:I101"/>
    <mergeCell ref="H82:I82"/>
    <mergeCell ref="C82:F82"/>
    <mergeCell ref="C83:F83"/>
    <mergeCell ref="H83:I83"/>
    <mergeCell ref="H95:I95"/>
    <mergeCell ref="D95:E95"/>
    <mergeCell ref="H96:I96"/>
    <mergeCell ref="F94:G94"/>
    <mergeCell ref="F95:G95"/>
    <mergeCell ref="D94:E94"/>
    <mergeCell ref="C91:F91"/>
    <mergeCell ref="H91:I91"/>
    <mergeCell ref="C90:F90"/>
    <mergeCell ref="C88:F88"/>
    <mergeCell ref="C89:F89"/>
    <mergeCell ref="A93:J93"/>
    <mergeCell ref="H94:I94"/>
    <mergeCell ref="H88:I88"/>
    <mergeCell ref="A92:I92"/>
    <mergeCell ref="C85:F85"/>
    <mergeCell ref="H85:I85"/>
    <mergeCell ref="H86:I86"/>
    <mergeCell ref="C86:F86"/>
    <mergeCell ref="C87:F87"/>
    <mergeCell ref="H87:I87"/>
    <mergeCell ref="H89:I89"/>
    <mergeCell ref="H90:I90"/>
    <mergeCell ref="H79:I79"/>
    <mergeCell ref="C80:F80"/>
    <mergeCell ref="C79:F79"/>
    <mergeCell ref="D100:E100"/>
    <mergeCell ref="F100:G100"/>
    <mergeCell ref="H100:I100"/>
    <mergeCell ref="C81:F81"/>
    <mergeCell ref="H81:I81"/>
    <mergeCell ref="C84:F84"/>
    <mergeCell ref="H84:I84"/>
    <mergeCell ref="H80:I80"/>
    <mergeCell ref="A77:J77"/>
    <mergeCell ref="H78:I78"/>
    <mergeCell ref="D75:E75"/>
    <mergeCell ref="C78:F78"/>
    <mergeCell ref="H61:I61"/>
    <mergeCell ref="H62:I62"/>
    <mergeCell ref="A69:J69"/>
    <mergeCell ref="H75:I75"/>
    <mergeCell ref="A76:I76"/>
    <mergeCell ref="D70:E70"/>
    <mergeCell ref="H70:I70"/>
    <mergeCell ref="D72:E72"/>
    <mergeCell ref="D73:E73"/>
    <mergeCell ref="D71:E71"/>
    <mergeCell ref="H72:I72"/>
    <mergeCell ref="H73:I73"/>
    <mergeCell ref="H74:I74"/>
    <mergeCell ref="D74:E74"/>
    <mergeCell ref="H71:I71"/>
    <mergeCell ref="D58:E58"/>
    <mergeCell ref="H66:I66"/>
    <mergeCell ref="H60:I60"/>
    <mergeCell ref="D60:E60"/>
    <mergeCell ref="H63:I63"/>
    <mergeCell ref="D63:E63"/>
    <mergeCell ref="H65:I65"/>
    <mergeCell ref="H56:I56"/>
    <mergeCell ref="H57:I57"/>
    <mergeCell ref="H55:I55"/>
    <mergeCell ref="H58:I58"/>
    <mergeCell ref="D57:E57"/>
    <mergeCell ref="D55:E55"/>
    <mergeCell ref="D56:E56"/>
    <mergeCell ref="A67:I67"/>
    <mergeCell ref="D66:E66"/>
    <mergeCell ref="H59:I59"/>
    <mergeCell ref="D61:E61"/>
    <mergeCell ref="H64:I64"/>
    <mergeCell ref="D65:E65"/>
    <mergeCell ref="D62:E62"/>
    <mergeCell ref="D59:E59"/>
    <mergeCell ref="D64:E64"/>
    <mergeCell ref="D34:E34"/>
    <mergeCell ref="A33:J33"/>
    <mergeCell ref="D41:E41"/>
    <mergeCell ref="D37:E37"/>
    <mergeCell ref="H34:I34"/>
    <mergeCell ref="H37:I37"/>
    <mergeCell ref="D54:E54"/>
    <mergeCell ref="H52:I52"/>
    <mergeCell ref="D52:E52"/>
    <mergeCell ref="D50:E50"/>
    <mergeCell ref="H41:I41"/>
    <mergeCell ref="H40:I40"/>
    <mergeCell ref="H54:I54"/>
    <mergeCell ref="H49:I49"/>
    <mergeCell ref="H42:I42"/>
    <mergeCell ref="A44:I44"/>
    <mergeCell ref="A45:J45"/>
    <mergeCell ref="D42:E42"/>
    <mergeCell ref="D43:E43"/>
    <mergeCell ref="H43:I43"/>
    <mergeCell ref="D38:E38"/>
    <mergeCell ref="H46:I46"/>
    <mergeCell ref="D49:E49"/>
    <mergeCell ref="H53:I53"/>
    <mergeCell ref="D53:E53"/>
    <mergeCell ref="D51:E51"/>
    <mergeCell ref="H51:I51"/>
    <mergeCell ref="H48:I48"/>
    <mergeCell ref="H50:I50"/>
    <mergeCell ref="D47:E47"/>
    <mergeCell ref="D21:E21"/>
    <mergeCell ref="D46:E46"/>
    <mergeCell ref="D48:E48"/>
    <mergeCell ref="H47:I47"/>
    <mergeCell ref="D24:E24"/>
    <mergeCell ref="H24:I24"/>
    <mergeCell ref="H38:I38"/>
    <mergeCell ref="D40:E40"/>
    <mergeCell ref="D39:E39"/>
    <mergeCell ref="H39:I39"/>
    <mergeCell ref="H28:I28"/>
    <mergeCell ref="F19:G19"/>
    <mergeCell ref="A23:J23"/>
    <mergeCell ref="F20:G20"/>
    <mergeCell ref="D31:E31"/>
    <mergeCell ref="H31:I31"/>
    <mergeCell ref="H25:I25"/>
    <mergeCell ref="D25:E25"/>
    <mergeCell ref="H19:I19"/>
    <mergeCell ref="D19:E19"/>
    <mergeCell ref="H20:I20"/>
    <mergeCell ref="D20:E20"/>
    <mergeCell ref="A32:I32"/>
    <mergeCell ref="H26:I26"/>
    <mergeCell ref="A36:J36"/>
    <mergeCell ref="A35:I35"/>
    <mergeCell ref="H30:I30"/>
    <mergeCell ref="H27:I27"/>
    <mergeCell ref="D27:E27"/>
    <mergeCell ref="H29:I29"/>
    <mergeCell ref="H14:J14"/>
    <mergeCell ref="E14:G14"/>
    <mergeCell ref="H13:J13"/>
    <mergeCell ref="E13:G13"/>
    <mergeCell ref="D18:E18"/>
    <mergeCell ref="H18:I18"/>
    <mergeCell ref="F21:G21"/>
    <mergeCell ref="H21:I21"/>
    <mergeCell ref="A17:J17"/>
    <mergeCell ref="F18:G18"/>
    <mergeCell ref="C22:I22"/>
    <mergeCell ref="B5:J5"/>
    <mergeCell ref="E7:J7"/>
    <mergeCell ref="D8:J8"/>
    <mergeCell ref="H12:J12"/>
    <mergeCell ref="E12:G12"/>
  </mergeCells>
  <phoneticPr fontId="61" type="noConversion"/>
  <pageMargins left="0.70866141732283472" right="0.70866141732283472" top="0.74803149606299213" bottom="0.74803149606299213" header="0.31496062992125984" footer="0.31496062992125984"/>
  <pageSetup paperSize="9" scale="5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K152"/>
  <sheetViews>
    <sheetView topLeftCell="A110" zoomScale="75" zoomScaleNormal="75" workbookViewId="0">
      <selection activeCell="I145" sqref="I145"/>
    </sheetView>
  </sheetViews>
  <sheetFormatPr defaultColWidth="8.85546875" defaultRowHeight="12.75" outlineLevelRow="1"/>
  <cols>
    <col min="1" max="1" width="5.5703125" style="79" customWidth="1"/>
    <col min="2" max="2" width="37.42578125" style="79" customWidth="1"/>
    <col min="3" max="3" width="16.140625" style="79" customWidth="1"/>
    <col min="4" max="4" width="22.28515625" style="79" customWidth="1"/>
    <col min="5" max="5" width="15.140625" style="123" customWidth="1"/>
    <col min="6" max="6" width="20" style="79" customWidth="1"/>
    <col min="7" max="7" width="15.85546875" style="79" customWidth="1"/>
    <col min="8" max="8" width="12.42578125" style="79" customWidth="1"/>
    <col min="9" max="9" width="19.140625" style="79" customWidth="1"/>
    <col min="10" max="10" width="31.5703125" style="79" customWidth="1"/>
    <col min="11" max="11" width="21" style="79" customWidth="1"/>
    <col min="12" max="12" width="15.28515625" style="79" customWidth="1"/>
    <col min="13" max="16384" width="8.85546875" style="79"/>
  </cols>
  <sheetData>
    <row r="1" spans="1:9">
      <c r="I1" s="126" t="s">
        <v>265</v>
      </c>
    </row>
    <row r="2" spans="1:9">
      <c r="I2" s="126" t="s">
        <v>266</v>
      </c>
    </row>
    <row r="3" spans="1:9">
      <c r="I3" s="126"/>
    </row>
    <row r="4" spans="1:9">
      <c r="I4" s="126" t="s">
        <v>406</v>
      </c>
    </row>
    <row r="5" spans="1:9" s="60" customFormat="1" ht="18.75">
      <c r="A5" s="668" t="s">
        <v>323</v>
      </c>
      <c r="B5" s="668"/>
      <c r="C5" s="668"/>
      <c r="D5" s="668"/>
      <c r="E5" s="668"/>
      <c r="F5" s="668"/>
      <c r="G5" s="668"/>
      <c r="H5" s="668"/>
      <c r="I5" s="668"/>
    </row>
    <row r="6" spans="1:9" s="60" customFormat="1" ht="18.75">
      <c r="A6" s="127"/>
      <c r="B6" s="127"/>
      <c r="C6" s="127"/>
      <c r="D6" s="127"/>
      <c r="E6" s="127"/>
      <c r="F6" s="127"/>
      <c r="G6" s="127"/>
      <c r="H6" s="127"/>
      <c r="I6" s="127"/>
    </row>
    <row r="7" spans="1:9" s="61" customFormat="1" ht="19.5">
      <c r="A7" s="60" t="s">
        <v>324</v>
      </c>
      <c r="D7" s="768" t="s">
        <v>519</v>
      </c>
      <c r="E7" s="768"/>
      <c r="F7" s="768"/>
      <c r="G7" s="768"/>
      <c r="H7" s="768"/>
      <c r="I7" s="768"/>
    </row>
    <row r="8" spans="1:9" s="60" customFormat="1" ht="36.75" customHeight="1">
      <c r="A8" s="60" t="s">
        <v>325</v>
      </c>
      <c r="C8" s="669" t="s">
        <v>677</v>
      </c>
      <c r="D8" s="669"/>
      <c r="E8" s="669"/>
      <c r="F8" s="669"/>
      <c r="G8" s="669"/>
      <c r="H8" s="669"/>
      <c r="I8" s="669"/>
    </row>
    <row r="9" spans="1:9" s="61" customFormat="1" ht="15.75">
      <c r="E9" s="62"/>
    </row>
    <row r="10" spans="1:9" s="61" customFormat="1" ht="15.75">
      <c r="A10" s="95" t="s">
        <v>528</v>
      </c>
      <c r="E10" s="62"/>
    </row>
    <row r="11" spans="1:9" s="61" customFormat="1" ht="15.75">
      <c r="E11" s="62"/>
    </row>
    <row r="12" spans="1:9" s="61" customFormat="1" ht="45" customHeight="1">
      <c r="A12" s="140" t="s">
        <v>328</v>
      </c>
      <c r="B12" s="140" t="s">
        <v>529</v>
      </c>
      <c r="C12" s="140" t="s">
        <v>158</v>
      </c>
      <c r="D12" s="769" t="s">
        <v>530</v>
      </c>
      <c r="E12" s="770"/>
      <c r="F12" s="770"/>
      <c r="G12" s="770"/>
      <c r="H12" s="770"/>
      <c r="I12" s="771"/>
    </row>
    <row r="13" spans="1:9" s="61" customFormat="1" ht="45">
      <c r="A13" s="132">
        <v>1</v>
      </c>
      <c r="B13" s="132" t="s">
        <v>733</v>
      </c>
      <c r="C13" s="131" t="s">
        <v>569</v>
      </c>
      <c r="D13" s="765">
        <v>1702337</v>
      </c>
      <c r="E13" s="766"/>
      <c r="F13" s="766"/>
      <c r="G13" s="766"/>
      <c r="H13" s="766"/>
      <c r="I13" s="767"/>
    </row>
    <row r="14" spans="1:9" s="61" customFormat="1" ht="60">
      <c r="A14" s="132">
        <v>2</v>
      </c>
      <c r="B14" s="132" t="s">
        <v>734</v>
      </c>
      <c r="C14" s="131" t="s">
        <v>566</v>
      </c>
      <c r="D14" s="765">
        <v>93232</v>
      </c>
      <c r="E14" s="766"/>
      <c r="F14" s="766"/>
      <c r="G14" s="766"/>
      <c r="H14" s="766"/>
      <c r="I14" s="767"/>
    </row>
    <row r="15" spans="1:9" s="61" customFormat="1" ht="60">
      <c r="A15" s="132">
        <v>3</v>
      </c>
      <c r="B15" s="132" t="s">
        <v>734</v>
      </c>
      <c r="C15" s="131" t="s">
        <v>567</v>
      </c>
      <c r="D15" s="765">
        <v>19096</v>
      </c>
      <c r="E15" s="766"/>
      <c r="F15" s="766"/>
      <c r="G15" s="766"/>
      <c r="H15" s="766"/>
      <c r="I15" s="767"/>
    </row>
    <row r="16" spans="1:9" s="61" customFormat="1" ht="60">
      <c r="A16" s="132">
        <v>4</v>
      </c>
      <c r="B16" s="132" t="s">
        <v>778</v>
      </c>
      <c r="C16" s="131" t="s">
        <v>882</v>
      </c>
      <c r="D16" s="765">
        <v>403380</v>
      </c>
      <c r="E16" s="766"/>
      <c r="F16" s="766"/>
      <c r="G16" s="766"/>
      <c r="H16" s="766"/>
      <c r="I16" s="767"/>
    </row>
    <row r="17" spans="1:11" s="61" customFormat="1" ht="61.5" customHeight="1">
      <c r="A17" s="132">
        <v>5</v>
      </c>
      <c r="B17" s="132" t="s">
        <v>778</v>
      </c>
      <c r="C17" s="131" t="s">
        <v>565</v>
      </c>
      <c r="D17" s="765">
        <v>82620</v>
      </c>
      <c r="E17" s="766"/>
      <c r="F17" s="766"/>
      <c r="G17" s="766"/>
      <c r="H17" s="766"/>
      <c r="I17" s="767"/>
    </row>
    <row r="18" spans="1:11" s="61" customFormat="1" ht="30">
      <c r="A18" s="132">
        <v>6</v>
      </c>
      <c r="B18" s="132" t="s">
        <v>782</v>
      </c>
      <c r="C18" s="131" t="s">
        <v>568</v>
      </c>
      <c r="D18" s="765">
        <v>133661</v>
      </c>
      <c r="E18" s="766"/>
      <c r="F18" s="766"/>
      <c r="G18" s="766"/>
      <c r="H18" s="766"/>
      <c r="I18" s="767"/>
    </row>
    <row r="19" spans="1:11" s="61" customFormat="1" ht="45" hidden="1">
      <c r="A19" s="132">
        <v>7</v>
      </c>
      <c r="B19" s="132" t="s">
        <v>803</v>
      </c>
      <c r="C19" s="131" t="s">
        <v>896</v>
      </c>
      <c r="D19" s="765"/>
      <c r="E19" s="766"/>
      <c r="F19" s="766"/>
      <c r="G19" s="766"/>
      <c r="H19" s="766"/>
      <c r="I19" s="767"/>
    </row>
    <row r="20" spans="1:11" s="61" customFormat="1" ht="48.75" hidden="1" customHeight="1">
      <c r="A20" s="132">
        <v>8</v>
      </c>
      <c r="B20" s="132" t="s">
        <v>824</v>
      </c>
      <c r="C20" s="131" t="s">
        <v>917</v>
      </c>
      <c r="D20" s="765"/>
      <c r="E20" s="766"/>
      <c r="F20" s="766"/>
      <c r="G20" s="766"/>
      <c r="H20" s="766"/>
      <c r="I20" s="767"/>
    </row>
    <row r="21" spans="1:11" s="61" customFormat="1" ht="30">
      <c r="A21" s="132">
        <v>9</v>
      </c>
      <c r="B21" s="132" t="s">
        <v>828</v>
      </c>
      <c r="C21" s="131" t="s">
        <v>562</v>
      </c>
      <c r="D21" s="765">
        <v>4170446.28</v>
      </c>
      <c r="E21" s="766"/>
      <c r="F21" s="766"/>
      <c r="G21" s="766"/>
      <c r="H21" s="766"/>
      <c r="I21" s="767"/>
    </row>
    <row r="22" spans="1:11" s="61" customFormat="1" ht="30">
      <c r="A22" s="132">
        <v>10</v>
      </c>
      <c r="B22" s="132" t="s">
        <v>828</v>
      </c>
      <c r="C22" s="131" t="s">
        <v>563</v>
      </c>
      <c r="D22" s="765">
        <v>1390148.76</v>
      </c>
      <c r="E22" s="766"/>
      <c r="F22" s="766"/>
      <c r="G22" s="766"/>
      <c r="H22" s="766"/>
      <c r="I22" s="767"/>
    </row>
    <row r="23" spans="1:11" s="61" customFormat="1" ht="30">
      <c r="A23" s="132">
        <v>11</v>
      </c>
      <c r="B23" s="132" t="s">
        <v>828</v>
      </c>
      <c r="C23" s="131" t="s">
        <v>564</v>
      </c>
      <c r="D23" s="765">
        <v>758262.96</v>
      </c>
      <c r="E23" s="766"/>
      <c r="F23" s="766"/>
      <c r="G23" s="766"/>
      <c r="H23" s="766"/>
      <c r="I23" s="767"/>
    </row>
    <row r="24" spans="1:11" s="61" customFormat="1" ht="30">
      <c r="A24" s="132">
        <v>12</v>
      </c>
      <c r="B24" s="132" t="s">
        <v>281</v>
      </c>
      <c r="C24" s="131" t="s">
        <v>275</v>
      </c>
      <c r="D24" s="765">
        <v>4687200</v>
      </c>
      <c r="E24" s="766"/>
      <c r="F24" s="766"/>
      <c r="G24" s="766"/>
      <c r="H24" s="766"/>
      <c r="I24" s="767"/>
    </row>
    <row r="25" spans="1:11" s="61" customFormat="1" ht="30">
      <c r="A25" s="132">
        <v>13</v>
      </c>
      <c r="B25" s="132" t="s">
        <v>572</v>
      </c>
      <c r="C25" s="131" t="s">
        <v>573</v>
      </c>
      <c r="D25" s="765">
        <v>595700</v>
      </c>
      <c r="E25" s="766"/>
      <c r="F25" s="766"/>
      <c r="G25" s="766"/>
      <c r="H25" s="766"/>
      <c r="I25" s="767"/>
    </row>
    <row r="26" spans="1:11" s="61" customFormat="1" ht="45" hidden="1">
      <c r="A26" s="132">
        <v>14</v>
      </c>
      <c r="B26" s="132" t="s">
        <v>935</v>
      </c>
      <c r="C26" s="131" t="s">
        <v>924</v>
      </c>
      <c r="D26" s="765"/>
      <c r="E26" s="766"/>
      <c r="F26" s="766"/>
      <c r="G26" s="766"/>
      <c r="H26" s="766"/>
      <c r="I26" s="767"/>
    </row>
    <row r="27" spans="1:11" s="61" customFormat="1" ht="15.75">
      <c r="A27" s="132">
        <v>15</v>
      </c>
      <c r="B27" s="132" t="s">
        <v>342</v>
      </c>
      <c r="C27" s="131" t="s">
        <v>339</v>
      </c>
      <c r="D27" s="765">
        <v>1521377.05</v>
      </c>
      <c r="E27" s="766"/>
      <c r="F27" s="766"/>
      <c r="G27" s="766"/>
      <c r="H27" s="766"/>
      <c r="I27" s="767"/>
    </row>
    <row r="28" spans="1:11" s="61" customFormat="1" ht="15.75">
      <c r="A28" s="132">
        <v>16</v>
      </c>
      <c r="B28" s="132" t="s">
        <v>342</v>
      </c>
      <c r="C28" s="131" t="s">
        <v>340</v>
      </c>
      <c r="D28" s="765">
        <v>111607.35</v>
      </c>
      <c r="E28" s="766"/>
      <c r="F28" s="766"/>
      <c r="G28" s="766"/>
      <c r="H28" s="766"/>
      <c r="I28" s="767"/>
    </row>
    <row r="29" spans="1:11" s="61" customFormat="1" ht="15.75">
      <c r="A29" s="132">
        <v>17</v>
      </c>
      <c r="B29" s="132" t="s">
        <v>342</v>
      </c>
      <c r="C29" s="131" t="s">
        <v>341</v>
      </c>
      <c r="D29" s="765">
        <v>200000</v>
      </c>
      <c r="E29" s="766"/>
      <c r="F29" s="766"/>
      <c r="G29" s="766"/>
      <c r="H29" s="766"/>
      <c r="I29" s="767"/>
    </row>
    <row r="30" spans="1:11" s="61" customFormat="1" ht="30">
      <c r="A30" s="132">
        <v>18</v>
      </c>
      <c r="B30" s="132" t="s">
        <v>199</v>
      </c>
      <c r="C30" s="131" t="s">
        <v>197</v>
      </c>
      <c r="D30" s="765">
        <v>660524.36</v>
      </c>
      <c r="E30" s="766"/>
      <c r="F30" s="766"/>
      <c r="G30" s="766"/>
      <c r="H30" s="766"/>
      <c r="I30" s="767"/>
    </row>
    <row r="31" spans="1:11" s="61" customFormat="1" ht="30">
      <c r="A31" s="132">
        <v>19</v>
      </c>
      <c r="B31" s="132" t="s">
        <v>199</v>
      </c>
      <c r="C31" s="131" t="s">
        <v>196</v>
      </c>
      <c r="D31" s="765">
        <v>27522.11</v>
      </c>
      <c r="E31" s="766"/>
      <c r="F31" s="766"/>
      <c r="G31" s="766"/>
      <c r="H31" s="766"/>
      <c r="I31" s="767"/>
    </row>
    <row r="32" spans="1:11" s="95" customFormat="1" ht="15.75">
      <c r="A32" s="134"/>
      <c r="B32" s="134" t="s">
        <v>185</v>
      </c>
      <c r="C32" s="135"/>
      <c r="D32" s="772">
        <f>SUM(D13:I31)</f>
        <v>16557114.869999999</v>
      </c>
      <c r="E32" s="773"/>
      <c r="F32" s="773"/>
      <c r="G32" s="773"/>
      <c r="H32" s="773"/>
      <c r="I32" s="774"/>
      <c r="J32" s="179"/>
      <c r="K32" s="179"/>
    </row>
    <row r="33" spans="1:10" s="61" customFormat="1" ht="10.5" customHeight="1">
      <c r="E33" s="62"/>
    </row>
    <row r="34" spans="1:10" s="141" customFormat="1" ht="15.75">
      <c r="A34" s="141" t="s">
        <v>523</v>
      </c>
      <c r="E34" s="142"/>
    </row>
    <row r="35" spans="1:10" s="141" customFormat="1" ht="7.5" customHeight="1">
      <c r="E35" s="142"/>
    </row>
    <row r="36" spans="1:10" s="61" customFormat="1" ht="23.45" customHeight="1">
      <c r="A36" s="663" t="s">
        <v>574</v>
      </c>
      <c r="B36" s="663"/>
      <c r="C36" s="663"/>
      <c r="D36" s="663"/>
      <c r="E36" s="663"/>
      <c r="F36" s="663"/>
      <c r="G36" s="663"/>
      <c r="H36" s="663"/>
      <c r="I36" s="663"/>
    </row>
    <row r="37" spans="1:10" ht="33.6" customHeight="1">
      <c r="A37" s="78" t="s">
        <v>328</v>
      </c>
      <c r="B37" s="63" t="s">
        <v>500</v>
      </c>
      <c r="C37" s="652" t="s">
        <v>384</v>
      </c>
      <c r="D37" s="654"/>
      <c r="E37" s="652" t="s">
        <v>501</v>
      </c>
      <c r="F37" s="653"/>
      <c r="G37" s="653"/>
      <c r="H37" s="654"/>
      <c r="I37" s="63" t="s">
        <v>389</v>
      </c>
    </row>
    <row r="38" spans="1:10">
      <c r="A38" s="80">
        <v>1</v>
      </c>
      <c r="B38" s="80">
        <v>2</v>
      </c>
      <c r="C38" s="683">
        <v>3</v>
      </c>
      <c r="D38" s="684"/>
      <c r="E38" s="683">
        <v>4</v>
      </c>
      <c r="F38" s="689"/>
      <c r="G38" s="689"/>
      <c r="H38" s="684"/>
      <c r="I38" s="80">
        <v>5</v>
      </c>
    </row>
    <row r="39" spans="1:10" s="61" customFormat="1" ht="70.5" customHeight="1" outlineLevel="1">
      <c r="A39" s="67">
        <v>1</v>
      </c>
      <c r="B39" s="75">
        <v>226</v>
      </c>
      <c r="C39" s="709" t="s">
        <v>735</v>
      </c>
      <c r="D39" s="710"/>
      <c r="E39" s="695" t="s">
        <v>575</v>
      </c>
      <c r="F39" s="748"/>
      <c r="G39" s="748"/>
      <c r="H39" s="696"/>
      <c r="I39" s="82">
        <v>1702337</v>
      </c>
    </row>
    <row r="40" spans="1:10" s="61" customFormat="1" ht="15.75" outlineLevel="1">
      <c r="A40" s="84"/>
      <c r="B40" s="248" t="s">
        <v>362</v>
      </c>
      <c r="C40" s="248"/>
      <c r="D40" s="248"/>
      <c r="E40" s="248"/>
      <c r="F40" s="248"/>
      <c r="G40" s="248"/>
      <c r="H40" s="249"/>
      <c r="I40" s="76">
        <f>I39</f>
        <v>1702337</v>
      </c>
      <c r="J40" s="171"/>
    </row>
    <row r="41" spans="1:10" s="61" customFormat="1" ht="38.25" customHeight="1">
      <c r="A41" s="688" t="s">
        <v>576</v>
      </c>
      <c r="B41" s="662"/>
      <c r="C41" s="662"/>
      <c r="D41" s="662"/>
      <c r="E41" s="662"/>
      <c r="F41" s="662"/>
      <c r="G41" s="662"/>
      <c r="H41" s="662"/>
      <c r="I41" s="697"/>
    </row>
    <row r="42" spans="1:10" ht="33.6" customHeight="1">
      <c r="A42" s="78" t="s">
        <v>328</v>
      </c>
      <c r="B42" s="63" t="s">
        <v>500</v>
      </c>
      <c r="C42" s="652" t="s">
        <v>384</v>
      </c>
      <c r="D42" s="654"/>
      <c r="E42" s="652" t="s">
        <v>501</v>
      </c>
      <c r="F42" s="653"/>
      <c r="G42" s="653"/>
      <c r="H42" s="654"/>
      <c r="I42" s="63" t="s">
        <v>389</v>
      </c>
    </row>
    <row r="43" spans="1:10">
      <c r="A43" s="80">
        <v>1</v>
      </c>
      <c r="B43" s="80">
        <v>2</v>
      </c>
      <c r="C43" s="683">
        <v>3</v>
      </c>
      <c r="D43" s="684"/>
      <c r="E43" s="683">
        <v>4</v>
      </c>
      <c r="F43" s="689"/>
      <c r="G43" s="689"/>
      <c r="H43" s="684"/>
      <c r="I43" s="80">
        <v>5</v>
      </c>
    </row>
    <row r="44" spans="1:10" s="61" customFormat="1" ht="75" customHeight="1" outlineLevel="1">
      <c r="A44" s="67">
        <v>1</v>
      </c>
      <c r="B44" s="75">
        <v>226</v>
      </c>
      <c r="C44" s="709" t="s">
        <v>734</v>
      </c>
      <c r="D44" s="710"/>
      <c r="E44" s="695" t="s">
        <v>577</v>
      </c>
      <c r="F44" s="748"/>
      <c r="G44" s="748"/>
      <c r="H44" s="696"/>
      <c r="I44" s="82">
        <v>93232</v>
      </c>
    </row>
    <row r="45" spans="1:10" s="61" customFormat="1" ht="15.75" outlineLevel="1">
      <c r="A45" s="84"/>
      <c r="B45" s="248" t="s">
        <v>362</v>
      </c>
      <c r="C45" s="248"/>
      <c r="D45" s="248"/>
      <c r="E45" s="248"/>
      <c r="F45" s="248"/>
      <c r="G45" s="248"/>
      <c r="H45" s="249"/>
      <c r="I45" s="76">
        <f>I44</f>
        <v>93232</v>
      </c>
    </row>
    <row r="46" spans="1:10" s="61" customFormat="1" ht="44.25" customHeight="1">
      <c r="A46" s="688" t="s">
        <v>578</v>
      </c>
      <c r="B46" s="662"/>
      <c r="C46" s="662"/>
      <c r="D46" s="662"/>
      <c r="E46" s="662"/>
      <c r="F46" s="662"/>
      <c r="G46" s="662"/>
      <c r="H46" s="662"/>
      <c r="I46" s="697"/>
    </row>
    <row r="47" spans="1:10" ht="33.6" customHeight="1">
      <c r="A47" s="78" t="s">
        <v>328</v>
      </c>
      <c r="B47" s="63" t="s">
        <v>500</v>
      </c>
      <c r="C47" s="652" t="s">
        <v>384</v>
      </c>
      <c r="D47" s="654"/>
      <c r="E47" s="652" t="s">
        <v>501</v>
      </c>
      <c r="F47" s="653"/>
      <c r="G47" s="653"/>
      <c r="H47" s="654"/>
      <c r="I47" s="63" t="s">
        <v>389</v>
      </c>
    </row>
    <row r="48" spans="1:10">
      <c r="A48" s="80">
        <v>1</v>
      </c>
      <c r="B48" s="80">
        <v>2</v>
      </c>
      <c r="C48" s="683">
        <v>3</v>
      </c>
      <c r="D48" s="684"/>
      <c r="E48" s="683">
        <v>4</v>
      </c>
      <c r="F48" s="689"/>
      <c r="G48" s="689"/>
      <c r="H48" s="684"/>
      <c r="I48" s="80">
        <v>5</v>
      </c>
    </row>
    <row r="49" spans="1:9" s="61" customFormat="1" ht="63.75" customHeight="1" outlineLevel="1">
      <c r="A49" s="67">
        <v>1</v>
      </c>
      <c r="B49" s="75">
        <v>226</v>
      </c>
      <c r="C49" s="709" t="s">
        <v>734</v>
      </c>
      <c r="D49" s="710"/>
      <c r="E49" s="695" t="s">
        <v>579</v>
      </c>
      <c r="F49" s="748"/>
      <c r="G49" s="748"/>
      <c r="H49" s="696"/>
      <c r="I49" s="185">
        <v>19096</v>
      </c>
    </row>
    <row r="50" spans="1:9" s="61" customFormat="1" ht="15.75" outlineLevel="1">
      <c r="A50" s="84"/>
      <c r="B50" s="681" t="s">
        <v>362</v>
      </c>
      <c r="C50" s="681"/>
      <c r="D50" s="681"/>
      <c r="E50" s="681"/>
      <c r="F50" s="681"/>
      <c r="G50" s="681"/>
      <c r="H50" s="682"/>
      <c r="I50" s="76">
        <f>I49</f>
        <v>19096</v>
      </c>
    </row>
    <row r="51" spans="1:9" s="61" customFormat="1" ht="35.25" customHeight="1">
      <c r="A51" s="688" t="s">
        <v>510</v>
      </c>
      <c r="B51" s="662"/>
      <c r="C51" s="662"/>
      <c r="D51" s="662"/>
      <c r="E51" s="662"/>
      <c r="F51" s="662"/>
      <c r="G51" s="662"/>
      <c r="H51" s="662"/>
      <c r="I51" s="697"/>
    </row>
    <row r="52" spans="1:9" ht="33.6" customHeight="1">
      <c r="A52" s="78" t="s">
        <v>328</v>
      </c>
      <c r="B52" s="63" t="s">
        <v>500</v>
      </c>
      <c r="C52" s="652" t="s">
        <v>384</v>
      </c>
      <c r="D52" s="654"/>
      <c r="E52" s="652" t="s">
        <v>501</v>
      </c>
      <c r="F52" s="653"/>
      <c r="G52" s="653"/>
      <c r="H52" s="654"/>
      <c r="I52" s="63" t="s">
        <v>389</v>
      </c>
    </row>
    <row r="53" spans="1:9">
      <c r="A53" s="80">
        <v>1</v>
      </c>
      <c r="B53" s="80">
        <v>2</v>
      </c>
      <c r="C53" s="683">
        <v>3</v>
      </c>
      <c r="D53" s="684"/>
      <c r="E53" s="683">
        <v>4</v>
      </c>
      <c r="F53" s="689"/>
      <c r="G53" s="689"/>
      <c r="H53" s="684"/>
      <c r="I53" s="80">
        <v>5</v>
      </c>
    </row>
    <row r="54" spans="1:9" s="61" customFormat="1" ht="65.25" customHeight="1" outlineLevel="1">
      <c r="A54" s="67">
        <v>1</v>
      </c>
      <c r="B54" s="75">
        <v>226</v>
      </c>
      <c r="C54" s="709" t="s">
        <v>778</v>
      </c>
      <c r="D54" s="710"/>
      <c r="E54" s="695" t="s">
        <v>512</v>
      </c>
      <c r="F54" s="748"/>
      <c r="G54" s="748"/>
      <c r="H54" s="696"/>
      <c r="I54" s="82">
        <v>403380</v>
      </c>
    </row>
    <row r="55" spans="1:9" s="61" customFormat="1" ht="15.75" outlineLevel="1">
      <c r="A55" s="84"/>
      <c r="B55" s="248" t="s">
        <v>362</v>
      </c>
      <c r="C55" s="248"/>
      <c r="D55" s="248"/>
      <c r="E55" s="248"/>
      <c r="F55" s="248"/>
      <c r="G55" s="248"/>
      <c r="H55" s="249"/>
      <c r="I55" s="76">
        <f>I54</f>
        <v>403380</v>
      </c>
    </row>
    <row r="56" spans="1:9" s="61" customFormat="1" ht="35.25" customHeight="1">
      <c r="A56" s="688" t="s">
        <v>511</v>
      </c>
      <c r="B56" s="662"/>
      <c r="C56" s="662"/>
      <c r="D56" s="662"/>
      <c r="E56" s="662"/>
      <c r="F56" s="662"/>
      <c r="G56" s="662"/>
      <c r="H56" s="662"/>
      <c r="I56" s="697"/>
    </row>
    <row r="57" spans="1:9" ht="33.6" customHeight="1">
      <c r="A57" s="78" t="s">
        <v>328</v>
      </c>
      <c r="B57" s="63" t="s">
        <v>500</v>
      </c>
      <c r="C57" s="652" t="s">
        <v>384</v>
      </c>
      <c r="D57" s="654"/>
      <c r="E57" s="652" t="s">
        <v>501</v>
      </c>
      <c r="F57" s="653"/>
      <c r="G57" s="653"/>
      <c r="H57" s="654"/>
      <c r="I57" s="63" t="s">
        <v>389</v>
      </c>
    </row>
    <row r="58" spans="1:9">
      <c r="A58" s="80">
        <v>1</v>
      </c>
      <c r="B58" s="80">
        <v>2</v>
      </c>
      <c r="C58" s="683">
        <v>3</v>
      </c>
      <c r="D58" s="684"/>
      <c r="E58" s="683">
        <v>4</v>
      </c>
      <c r="F58" s="689"/>
      <c r="G58" s="689"/>
      <c r="H58" s="684"/>
      <c r="I58" s="80">
        <v>5</v>
      </c>
    </row>
    <row r="59" spans="1:9" s="61" customFormat="1" ht="65.25" customHeight="1" outlineLevel="1">
      <c r="A59" s="67">
        <v>1</v>
      </c>
      <c r="B59" s="75">
        <v>226</v>
      </c>
      <c r="C59" s="709" t="s">
        <v>778</v>
      </c>
      <c r="D59" s="710"/>
      <c r="E59" s="695" t="s">
        <v>512</v>
      </c>
      <c r="F59" s="748"/>
      <c r="G59" s="748"/>
      <c r="H59" s="696"/>
      <c r="I59" s="82">
        <v>82620</v>
      </c>
    </row>
    <row r="60" spans="1:9" s="61" customFormat="1" ht="15.75" outlineLevel="1">
      <c r="A60" s="84"/>
      <c r="B60" s="248" t="s">
        <v>362</v>
      </c>
      <c r="C60" s="248"/>
      <c r="D60" s="248"/>
      <c r="E60" s="248"/>
      <c r="F60" s="248"/>
      <c r="G60" s="248"/>
      <c r="H60" s="249"/>
      <c r="I60" s="76">
        <f>I59</f>
        <v>82620</v>
      </c>
    </row>
    <row r="61" spans="1:9" s="61" customFormat="1" ht="22.5" customHeight="1">
      <c r="A61" s="688" t="s">
        <v>513</v>
      </c>
      <c r="B61" s="662"/>
      <c r="C61" s="662"/>
      <c r="D61" s="662"/>
      <c r="E61" s="662"/>
      <c r="F61" s="662"/>
      <c r="G61" s="662"/>
      <c r="H61" s="662"/>
      <c r="I61" s="697"/>
    </row>
    <row r="62" spans="1:9" ht="33.6" customHeight="1">
      <c r="A62" s="78" t="s">
        <v>328</v>
      </c>
      <c r="B62" s="63" t="s">
        <v>500</v>
      </c>
      <c r="C62" s="652" t="s">
        <v>384</v>
      </c>
      <c r="D62" s="654"/>
      <c r="E62" s="652" t="s">
        <v>501</v>
      </c>
      <c r="F62" s="653"/>
      <c r="G62" s="653"/>
      <c r="H62" s="654"/>
      <c r="I62" s="63" t="s">
        <v>389</v>
      </c>
    </row>
    <row r="63" spans="1:9">
      <c r="A63" s="80">
        <v>1</v>
      </c>
      <c r="B63" s="80">
        <v>2</v>
      </c>
      <c r="C63" s="683">
        <v>3</v>
      </c>
      <c r="D63" s="684"/>
      <c r="E63" s="683">
        <v>4</v>
      </c>
      <c r="F63" s="689"/>
      <c r="G63" s="689"/>
      <c r="H63" s="684"/>
      <c r="I63" s="80">
        <v>5</v>
      </c>
    </row>
    <row r="64" spans="1:9" s="61" customFormat="1" ht="62.25" customHeight="1" outlineLevel="1">
      <c r="A64" s="67">
        <v>1</v>
      </c>
      <c r="B64" s="75">
        <v>263</v>
      </c>
      <c r="C64" s="709" t="s">
        <v>787</v>
      </c>
      <c r="D64" s="710"/>
      <c r="E64" s="695" t="s">
        <v>798</v>
      </c>
      <c r="F64" s="748"/>
      <c r="G64" s="748"/>
      <c r="H64" s="696"/>
      <c r="I64" s="82">
        <v>13884</v>
      </c>
    </row>
    <row r="65" spans="1:11" s="61" customFormat="1" ht="35.25" customHeight="1" outlineLevel="1">
      <c r="A65" s="67">
        <v>2</v>
      </c>
      <c r="B65" s="75">
        <v>226</v>
      </c>
      <c r="C65" s="709" t="s">
        <v>782</v>
      </c>
      <c r="D65" s="710"/>
      <c r="E65" s="695" t="s">
        <v>953</v>
      </c>
      <c r="F65" s="748"/>
      <c r="G65" s="748"/>
      <c r="H65" s="696"/>
      <c r="I65" s="82">
        <v>119777</v>
      </c>
    </row>
    <row r="66" spans="1:11" s="61" customFormat="1" ht="15.75" outlineLevel="1">
      <c r="A66" s="84"/>
      <c r="B66" s="681" t="s">
        <v>362</v>
      </c>
      <c r="C66" s="681"/>
      <c r="D66" s="681"/>
      <c r="E66" s="681"/>
      <c r="F66" s="681"/>
      <c r="G66" s="681"/>
      <c r="H66" s="682"/>
      <c r="I66" s="76">
        <f>I65+I64</f>
        <v>133661</v>
      </c>
    </row>
    <row r="67" spans="1:11" s="61" customFormat="1" ht="23.25" hidden="1" customHeight="1">
      <c r="A67" s="688" t="s">
        <v>898</v>
      </c>
      <c r="B67" s="662"/>
      <c r="C67" s="662"/>
      <c r="D67" s="662"/>
      <c r="E67" s="662"/>
      <c r="F67" s="662"/>
      <c r="G67" s="662"/>
      <c r="H67" s="662"/>
      <c r="I67" s="697"/>
    </row>
    <row r="68" spans="1:11" ht="33.6" hidden="1" customHeight="1">
      <c r="A68" s="78" t="s">
        <v>328</v>
      </c>
      <c r="B68" s="63" t="s">
        <v>500</v>
      </c>
      <c r="C68" s="652" t="s">
        <v>384</v>
      </c>
      <c r="D68" s="654"/>
      <c r="E68" s="652" t="s">
        <v>501</v>
      </c>
      <c r="F68" s="653"/>
      <c r="G68" s="653"/>
      <c r="H68" s="654"/>
      <c r="I68" s="63" t="s">
        <v>389</v>
      </c>
    </row>
    <row r="69" spans="1:11" hidden="1">
      <c r="A69" s="80">
        <v>1</v>
      </c>
      <c r="B69" s="80">
        <v>2</v>
      </c>
      <c r="C69" s="683">
        <v>3</v>
      </c>
      <c r="D69" s="684"/>
      <c r="E69" s="683">
        <v>4</v>
      </c>
      <c r="F69" s="689"/>
      <c r="G69" s="689"/>
      <c r="H69" s="684"/>
      <c r="I69" s="80">
        <v>5</v>
      </c>
    </row>
    <row r="70" spans="1:11" s="61" customFormat="1" ht="22.5" hidden="1" customHeight="1" outlineLevel="1">
      <c r="A70" s="67">
        <v>1</v>
      </c>
      <c r="B70" s="75">
        <v>225</v>
      </c>
      <c r="C70" s="709" t="s">
        <v>806</v>
      </c>
      <c r="D70" s="710"/>
      <c r="E70" s="695" t="s">
        <v>899</v>
      </c>
      <c r="F70" s="748"/>
      <c r="G70" s="748"/>
      <c r="H70" s="696"/>
      <c r="I70" s="82"/>
    </row>
    <row r="71" spans="1:11" s="61" customFormat="1" ht="22.5" hidden="1" customHeight="1" outlineLevel="1">
      <c r="A71" s="229"/>
      <c r="B71" s="212"/>
      <c r="C71" s="192"/>
      <c r="D71" s="193"/>
      <c r="E71" s="209"/>
      <c r="F71" s="210"/>
      <c r="G71" s="760" t="s">
        <v>362</v>
      </c>
      <c r="H71" s="761"/>
      <c r="I71" s="217">
        <f>I70</f>
        <v>0</v>
      </c>
    </row>
    <row r="72" spans="1:11" s="61" customFormat="1" ht="21.75" hidden="1" customHeight="1" outlineLevel="1">
      <c r="A72" s="229">
        <v>2</v>
      </c>
      <c r="B72" s="762">
        <v>310</v>
      </c>
      <c r="C72" s="709" t="s">
        <v>900</v>
      </c>
      <c r="D72" s="710"/>
      <c r="E72" s="695" t="s">
        <v>902</v>
      </c>
      <c r="F72" s="748"/>
      <c r="G72" s="748"/>
      <c r="H72" s="696"/>
      <c r="I72" s="82"/>
      <c r="K72" s="171"/>
    </row>
    <row r="73" spans="1:11" s="61" customFormat="1" ht="21.75" hidden="1" customHeight="1" outlineLevel="1">
      <c r="A73" s="231"/>
      <c r="B73" s="763"/>
      <c r="C73" s="709" t="s">
        <v>901</v>
      </c>
      <c r="D73" s="710"/>
      <c r="E73" s="695" t="s">
        <v>903</v>
      </c>
      <c r="F73" s="748"/>
      <c r="G73" s="748"/>
      <c r="H73" s="696"/>
      <c r="I73" s="82"/>
    </row>
    <row r="74" spans="1:11" s="61" customFormat="1" ht="21.75" hidden="1" customHeight="1" outlineLevel="1">
      <c r="A74" s="231">
        <v>2</v>
      </c>
      <c r="B74" s="763"/>
      <c r="C74" s="709" t="s">
        <v>808</v>
      </c>
      <c r="D74" s="710"/>
      <c r="E74" s="695" t="s">
        <v>813</v>
      </c>
      <c r="F74" s="748"/>
      <c r="G74" s="748"/>
      <c r="H74" s="696"/>
      <c r="I74" s="82"/>
    </row>
    <row r="75" spans="1:11" s="61" customFormat="1" ht="21.75" hidden="1" customHeight="1" outlineLevel="1">
      <c r="A75" s="231"/>
      <c r="B75" s="763"/>
      <c r="C75" s="709" t="s">
        <v>809</v>
      </c>
      <c r="D75" s="710"/>
      <c r="E75" s="695" t="s">
        <v>814</v>
      </c>
      <c r="F75" s="748"/>
      <c r="G75" s="748"/>
      <c r="H75" s="696"/>
      <c r="I75" s="82"/>
    </row>
    <row r="76" spans="1:11" s="61" customFormat="1" ht="30" hidden="1" customHeight="1" outlineLevel="1">
      <c r="A76" s="231"/>
      <c r="B76" s="763"/>
      <c r="C76" s="709" t="s">
        <v>810</v>
      </c>
      <c r="D76" s="710"/>
      <c r="E76" s="695" t="s">
        <v>817</v>
      </c>
      <c r="F76" s="748"/>
      <c r="G76" s="748"/>
      <c r="H76" s="696"/>
      <c r="I76" s="82"/>
    </row>
    <row r="77" spans="1:11" s="61" customFormat="1" ht="37.5" hidden="1" customHeight="1" outlineLevel="1">
      <c r="A77" s="231"/>
      <c r="B77" s="763"/>
      <c r="C77" s="709" t="s">
        <v>815</v>
      </c>
      <c r="D77" s="710"/>
      <c r="E77" s="695" t="s">
        <v>818</v>
      </c>
      <c r="F77" s="748"/>
      <c r="G77" s="748"/>
      <c r="H77" s="696"/>
      <c r="I77" s="82"/>
    </row>
    <row r="78" spans="1:11" s="61" customFormat="1" ht="21" hidden="1" customHeight="1" outlineLevel="1">
      <c r="A78" s="230"/>
      <c r="B78" s="764"/>
      <c r="C78" s="213"/>
      <c r="D78" s="214"/>
      <c r="E78" s="215"/>
      <c r="F78" s="216"/>
      <c r="G78" s="760" t="s">
        <v>362</v>
      </c>
      <c r="H78" s="761"/>
      <c r="I78" s="217">
        <f>I72+I73</f>
        <v>0</v>
      </c>
    </row>
    <row r="79" spans="1:11" s="61" customFormat="1" ht="19.5" hidden="1" customHeight="1" outlineLevel="1">
      <c r="A79" s="757">
        <v>1</v>
      </c>
      <c r="B79" s="749">
        <v>346</v>
      </c>
      <c r="C79" s="709" t="s">
        <v>721</v>
      </c>
      <c r="D79" s="710"/>
      <c r="E79" s="695" t="s">
        <v>906</v>
      </c>
      <c r="F79" s="748"/>
      <c r="G79" s="748"/>
      <c r="H79" s="696"/>
      <c r="I79" s="82"/>
    </row>
    <row r="80" spans="1:11" s="61" customFormat="1" ht="19.5" hidden="1" customHeight="1" outlineLevel="1">
      <c r="A80" s="758"/>
      <c r="B80" s="750"/>
      <c r="C80" s="709" t="s">
        <v>805</v>
      </c>
      <c r="D80" s="710"/>
      <c r="E80" s="695" t="s">
        <v>907</v>
      </c>
      <c r="F80" s="748"/>
      <c r="G80" s="748"/>
      <c r="H80" s="696"/>
      <c r="I80" s="82"/>
    </row>
    <row r="81" spans="1:10" s="61" customFormat="1" ht="19.5" hidden="1" customHeight="1" outlineLevel="1">
      <c r="A81" s="758"/>
      <c r="B81" s="750"/>
      <c r="C81" s="709" t="s">
        <v>807</v>
      </c>
      <c r="D81" s="710"/>
      <c r="E81" s="695" t="s">
        <v>910</v>
      </c>
      <c r="F81" s="748"/>
      <c r="G81" s="748"/>
      <c r="H81" s="696"/>
      <c r="I81" s="82"/>
    </row>
    <row r="82" spans="1:10" s="61" customFormat="1" ht="19.5" hidden="1" customHeight="1" outlineLevel="1">
      <c r="A82" s="758"/>
      <c r="B82" s="750"/>
      <c r="C82" s="709" t="s">
        <v>947</v>
      </c>
      <c r="D82" s="710"/>
      <c r="E82" s="695" t="s">
        <v>908</v>
      </c>
      <c r="F82" s="748"/>
      <c r="G82" s="748"/>
      <c r="H82" s="696"/>
      <c r="I82" s="82"/>
    </row>
    <row r="83" spans="1:10" s="61" customFormat="1" ht="19.5" hidden="1" customHeight="1" outlineLevel="1">
      <c r="A83" s="758"/>
      <c r="B83" s="750"/>
      <c r="C83" s="752" t="s">
        <v>948</v>
      </c>
      <c r="D83" s="753"/>
      <c r="E83" s="754" t="s">
        <v>909</v>
      </c>
      <c r="F83" s="755"/>
      <c r="G83" s="755"/>
      <c r="H83" s="756"/>
      <c r="I83" s="82"/>
    </row>
    <row r="84" spans="1:10" s="61" customFormat="1" ht="24" hidden="1" customHeight="1" outlineLevel="1">
      <c r="A84" s="758"/>
      <c r="B84" s="750"/>
      <c r="C84" s="709" t="s">
        <v>949</v>
      </c>
      <c r="D84" s="710"/>
      <c r="E84" s="695" t="s">
        <v>911</v>
      </c>
      <c r="F84" s="748"/>
      <c r="G84" s="748"/>
      <c r="H84" s="696"/>
      <c r="I84" s="82"/>
    </row>
    <row r="85" spans="1:10" s="61" customFormat="1" ht="19.5" hidden="1" customHeight="1" outlineLevel="1">
      <c r="A85" s="758"/>
      <c r="B85" s="750"/>
      <c r="C85" s="709" t="s">
        <v>811</v>
      </c>
      <c r="D85" s="710"/>
      <c r="E85" s="695" t="s">
        <v>956</v>
      </c>
      <c r="F85" s="748"/>
      <c r="G85" s="748"/>
      <c r="H85" s="696"/>
      <c r="I85" s="82"/>
    </row>
    <row r="86" spans="1:10" s="61" customFormat="1" ht="40.5" hidden="1" customHeight="1" outlineLevel="1">
      <c r="A86" s="758"/>
      <c r="B86" s="750"/>
      <c r="C86" s="709" t="s">
        <v>904</v>
      </c>
      <c r="D86" s="710"/>
      <c r="E86" s="695" t="s">
        <v>912</v>
      </c>
      <c r="F86" s="748"/>
      <c r="G86" s="748"/>
      <c r="H86" s="696"/>
      <c r="I86" s="82"/>
    </row>
    <row r="87" spans="1:10" s="61" customFormat="1" ht="19.5" hidden="1" customHeight="1" outlineLevel="1">
      <c r="A87" s="758"/>
      <c r="B87" s="750"/>
      <c r="C87" s="709" t="s">
        <v>812</v>
      </c>
      <c r="D87" s="710"/>
      <c r="E87" s="695" t="s">
        <v>955</v>
      </c>
      <c r="F87" s="748"/>
      <c r="G87" s="748"/>
      <c r="H87" s="696"/>
      <c r="I87" s="82"/>
    </row>
    <row r="88" spans="1:10" s="61" customFormat="1" ht="19.5" hidden="1" customHeight="1" outlineLevel="1">
      <c r="A88" s="758"/>
      <c r="B88" s="750"/>
      <c r="C88" s="709" t="s">
        <v>954</v>
      </c>
      <c r="D88" s="710"/>
      <c r="E88" s="695" t="s">
        <v>905</v>
      </c>
      <c r="F88" s="748"/>
      <c r="G88" s="748"/>
      <c r="H88" s="696"/>
      <c r="I88" s="82"/>
    </row>
    <row r="89" spans="1:10" s="61" customFormat="1" ht="19.5" hidden="1" customHeight="1" outlineLevel="1">
      <c r="A89" s="759"/>
      <c r="B89" s="751"/>
      <c r="C89" s="709" t="s">
        <v>816</v>
      </c>
      <c r="D89" s="710"/>
      <c r="E89" s="695" t="s">
        <v>946</v>
      </c>
      <c r="F89" s="748"/>
      <c r="G89" s="748"/>
      <c r="H89" s="696"/>
      <c r="I89" s="82"/>
    </row>
    <row r="90" spans="1:10" s="61" customFormat="1" ht="19.5" hidden="1" customHeight="1" outlineLevel="1">
      <c r="A90" s="218"/>
      <c r="B90" s="219"/>
      <c r="C90" s="220"/>
      <c r="D90" s="220"/>
      <c r="E90" s="210"/>
      <c r="F90" s="210"/>
      <c r="G90" s="760" t="s">
        <v>362</v>
      </c>
      <c r="H90" s="761"/>
      <c r="I90" s="217">
        <f>SUM(I79:I89)</f>
        <v>0</v>
      </c>
    </row>
    <row r="91" spans="1:10" s="61" customFormat="1" ht="15.75" hidden="1" outlineLevel="1">
      <c r="A91" s="84"/>
      <c r="B91" s="248" t="s">
        <v>362</v>
      </c>
      <c r="C91" s="248"/>
      <c r="D91" s="248"/>
      <c r="E91" s="248"/>
      <c r="F91" s="248"/>
      <c r="G91" s="248"/>
      <c r="H91" s="249"/>
      <c r="I91" s="76">
        <f>I71+I78+I90</f>
        <v>0</v>
      </c>
      <c r="J91" s="171"/>
    </row>
    <row r="92" spans="1:10" s="61" customFormat="1" ht="23.25" hidden="1" customHeight="1">
      <c r="A92" s="688" t="s">
        <v>918</v>
      </c>
      <c r="B92" s="662"/>
      <c r="C92" s="662"/>
      <c r="D92" s="662"/>
      <c r="E92" s="662"/>
      <c r="F92" s="662"/>
      <c r="G92" s="662"/>
      <c r="H92" s="662"/>
      <c r="I92" s="697"/>
    </row>
    <row r="93" spans="1:10" s="61" customFormat="1" ht="23.25" hidden="1" customHeight="1">
      <c r="A93" s="78" t="s">
        <v>328</v>
      </c>
      <c r="B93" s="63" t="s">
        <v>500</v>
      </c>
      <c r="C93" s="652" t="s">
        <v>384</v>
      </c>
      <c r="D93" s="654"/>
      <c r="E93" s="652" t="s">
        <v>501</v>
      </c>
      <c r="F93" s="653"/>
      <c r="G93" s="653"/>
      <c r="H93" s="654"/>
      <c r="I93" s="63" t="s">
        <v>389</v>
      </c>
    </row>
    <row r="94" spans="1:10" s="61" customFormat="1" ht="23.25" hidden="1" customHeight="1">
      <c r="A94" s="80">
        <v>1</v>
      </c>
      <c r="B94" s="80">
        <v>2</v>
      </c>
      <c r="C94" s="683">
        <v>3</v>
      </c>
      <c r="D94" s="684"/>
      <c r="E94" s="683">
        <v>4</v>
      </c>
      <c r="F94" s="689"/>
      <c r="G94" s="689"/>
      <c r="H94" s="684"/>
      <c r="I94" s="80">
        <v>5</v>
      </c>
    </row>
    <row r="95" spans="1:10" s="61" customFormat="1" ht="57.75" hidden="1" customHeight="1" outlineLevel="1">
      <c r="A95" s="67">
        <v>1</v>
      </c>
      <c r="B95" s="75">
        <v>211</v>
      </c>
      <c r="C95" s="709" t="s">
        <v>824</v>
      </c>
      <c r="D95" s="710"/>
      <c r="E95" s="695" t="s">
        <v>920</v>
      </c>
      <c r="F95" s="748"/>
      <c r="G95" s="748"/>
      <c r="H95" s="696"/>
      <c r="I95" s="82"/>
    </row>
    <row r="96" spans="1:10" s="61" customFormat="1" ht="49.5" hidden="1" customHeight="1" outlineLevel="1">
      <c r="A96" s="67">
        <v>2</v>
      </c>
      <c r="B96" s="75">
        <v>213</v>
      </c>
      <c r="C96" s="709" t="s">
        <v>824</v>
      </c>
      <c r="D96" s="710"/>
      <c r="E96" s="695" t="s">
        <v>920</v>
      </c>
      <c r="F96" s="748"/>
      <c r="G96" s="748"/>
      <c r="H96" s="696"/>
      <c r="I96" s="82"/>
    </row>
    <row r="97" spans="1:9" s="61" customFormat="1" ht="15.75" hidden="1" outlineLevel="1">
      <c r="A97" s="84"/>
      <c r="B97" s="248" t="s">
        <v>362</v>
      </c>
      <c r="C97" s="248"/>
      <c r="D97" s="248"/>
      <c r="E97" s="248"/>
      <c r="F97" s="248"/>
      <c r="G97" s="248"/>
      <c r="H97" s="249"/>
      <c r="I97" s="76">
        <f>I95+I96</f>
        <v>0</v>
      </c>
    </row>
    <row r="98" spans="1:9" s="61" customFormat="1" ht="15.75" outlineLevel="1">
      <c r="A98" s="688" t="s">
        <v>343</v>
      </c>
      <c r="B98" s="662"/>
      <c r="C98" s="662"/>
      <c r="D98" s="662"/>
      <c r="E98" s="662"/>
      <c r="F98" s="662"/>
      <c r="G98" s="662"/>
      <c r="H98" s="662"/>
      <c r="I98" s="697"/>
    </row>
    <row r="99" spans="1:9" s="61" customFormat="1" ht="15.75" customHeight="1" outlineLevel="1">
      <c r="A99" s="67">
        <v>1</v>
      </c>
      <c r="B99" s="75">
        <v>226</v>
      </c>
      <c r="C99" s="709" t="s">
        <v>514</v>
      </c>
      <c r="D99" s="710"/>
      <c r="E99" s="695">
        <v>1</v>
      </c>
      <c r="F99" s="748"/>
      <c r="G99" s="748"/>
      <c r="H99" s="696"/>
      <c r="I99" s="82">
        <v>595700</v>
      </c>
    </row>
    <row r="100" spans="1:9" s="61" customFormat="1" ht="15.75" outlineLevel="1">
      <c r="A100" s="84"/>
      <c r="B100" s="248" t="s">
        <v>362</v>
      </c>
      <c r="C100" s="248"/>
      <c r="D100" s="248"/>
      <c r="E100" s="248"/>
      <c r="F100" s="248"/>
      <c r="G100" s="248"/>
      <c r="H100" s="249"/>
      <c r="I100" s="76">
        <f>I99</f>
        <v>595700</v>
      </c>
    </row>
    <row r="101" spans="1:9" s="61" customFormat="1" ht="24" customHeight="1" outlineLevel="1">
      <c r="A101" s="688" t="s">
        <v>202</v>
      </c>
      <c r="B101" s="662"/>
      <c r="C101" s="662"/>
      <c r="D101" s="662"/>
      <c r="E101" s="662"/>
      <c r="F101" s="662"/>
      <c r="G101" s="662"/>
      <c r="H101" s="662"/>
      <c r="I101" s="697"/>
    </row>
    <row r="102" spans="1:9" s="61" customFormat="1" ht="25.5" outlineLevel="1">
      <c r="A102" s="78" t="s">
        <v>328</v>
      </c>
      <c r="B102" s="63" t="s">
        <v>500</v>
      </c>
      <c r="C102" s="652" t="s">
        <v>384</v>
      </c>
      <c r="D102" s="654"/>
      <c r="E102" s="652" t="s">
        <v>501</v>
      </c>
      <c r="F102" s="653"/>
      <c r="G102" s="653"/>
      <c r="H102" s="654"/>
      <c r="I102" s="63" t="s">
        <v>389</v>
      </c>
    </row>
    <row r="103" spans="1:9" s="61" customFormat="1" ht="15.75" outlineLevel="1">
      <c r="A103" s="80">
        <v>1</v>
      </c>
      <c r="B103" s="80">
        <v>2</v>
      </c>
      <c r="C103" s="683">
        <v>3</v>
      </c>
      <c r="D103" s="684"/>
      <c r="E103" s="683">
        <v>4</v>
      </c>
      <c r="F103" s="689"/>
      <c r="G103" s="689"/>
      <c r="H103" s="684"/>
      <c r="I103" s="80">
        <v>5</v>
      </c>
    </row>
    <row r="104" spans="1:9" s="61" customFormat="1" ht="15.75" outlineLevel="1">
      <c r="A104" s="194">
        <v>1</v>
      </c>
      <c r="B104" s="180">
        <v>226</v>
      </c>
      <c r="C104" s="709" t="s">
        <v>827</v>
      </c>
      <c r="D104" s="710"/>
      <c r="E104" s="695" t="s">
        <v>512</v>
      </c>
      <c r="F104" s="748"/>
      <c r="G104" s="748"/>
      <c r="H104" s="696"/>
      <c r="I104" s="185">
        <v>758262.96</v>
      </c>
    </row>
    <row r="105" spans="1:9" s="61" customFormat="1" ht="15.75" outlineLevel="1">
      <c r="A105" s="84"/>
      <c r="B105" s="681" t="s">
        <v>362</v>
      </c>
      <c r="C105" s="681"/>
      <c r="D105" s="681"/>
      <c r="E105" s="681"/>
      <c r="F105" s="681"/>
      <c r="G105" s="681"/>
      <c r="H105" s="682"/>
      <c r="I105" s="76">
        <f>I104</f>
        <v>758262.96</v>
      </c>
    </row>
    <row r="106" spans="1:9" s="61" customFormat="1" ht="15.75" outlineLevel="1">
      <c r="A106" s="688" t="s">
        <v>203</v>
      </c>
      <c r="B106" s="662"/>
      <c r="C106" s="662"/>
      <c r="D106" s="662"/>
      <c r="E106" s="662"/>
      <c r="F106" s="662"/>
      <c r="G106" s="662"/>
      <c r="H106" s="662"/>
      <c r="I106" s="697"/>
    </row>
    <row r="107" spans="1:9" s="61" customFormat="1" ht="25.5" outlineLevel="1">
      <c r="A107" s="78" t="s">
        <v>328</v>
      </c>
      <c r="B107" s="63" t="s">
        <v>500</v>
      </c>
      <c r="C107" s="652" t="s">
        <v>384</v>
      </c>
      <c r="D107" s="654"/>
      <c r="E107" s="652" t="s">
        <v>501</v>
      </c>
      <c r="F107" s="653"/>
      <c r="G107" s="653"/>
      <c r="H107" s="654"/>
      <c r="I107" s="63" t="s">
        <v>389</v>
      </c>
    </row>
    <row r="108" spans="1:9" s="61" customFormat="1" ht="15.75" outlineLevel="1">
      <c r="A108" s="80">
        <v>1</v>
      </c>
      <c r="B108" s="80">
        <v>2</v>
      </c>
      <c r="C108" s="683">
        <v>3</v>
      </c>
      <c r="D108" s="684"/>
      <c r="E108" s="683">
        <v>4</v>
      </c>
      <c r="F108" s="689"/>
      <c r="G108" s="689"/>
      <c r="H108" s="684"/>
      <c r="I108" s="80">
        <v>5</v>
      </c>
    </row>
    <row r="109" spans="1:9" s="61" customFormat="1" ht="15.75" outlineLevel="1">
      <c r="A109" s="194">
        <v>1</v>
      </c>
      <c r="B109" s="180">
        <v>226</v>
      </c>
      <c r="C109" s="709" t="s">
        <v>827</v>
      </c>
      <c r="D109" s="710"/>
      <c r="E109" s="695" t="s">
        <v>512</v>
      </c>
      <c r="F109" s="748"/>
      <c r="G109" s="748"/>
      <c r="H109" s="696"/>
      <c r="I109" s="185">
        <v>1390148.76</v>
      </c>
    </row>
    <row r="110" spans="1:9" s="61" customFormat="1" ht="15.75" outlineLevel="1">
      <c r="A110" s="84"/>
      <c r="B110" s="681" t="s">
        <v>362</v>
      </c>
      <c r="C110" s="681"/>
      <c r="D110" s="681"/>
      <c r="E110" s="681"/>
      <c r="F110" s="681"/>
      <c r="G110" s="681"/>
      <c r="H110" s="682"/>
      <c r="I110" s="76">
        <f>I109</f>
        <v>1390148.76</v>
      </c>
    </row>
    <row r="111" spans="1:9" s="61" customFormat="1" ht="15.75" outlineLevel="1">
      <c r="A111" s="688" t="s">
        <v>204</v>
      </c>
      <c r="B111" s="662"/>
      <c r="C111" s="662"/>
      <c r="D111" s="662"/>
      <c r="E111" s="662"/>
      <c r="F111" s="662"/>
      <c r="G111" s="662"/>
      <c r="H111" s="662"/>
      <c r="I111" s="697"/>
    </row>
    <row r="112" spans="1:9" s="61" customFormat="1" ht="25.5" outlineLevel="1">
      <c r="A112" s="78" t="s">
        <v>328</v>
      </c>
      <c r="B112" s="63" t="s">
        <v>500</v>
      </c>
      <c r="C112" s="652" t="s">
        <v>384</v>
      </c>
      <c r="D112" s="654"/>
      <c r="E112" s="652" t="s">
        <v>501</v>
      </c>
      <c r="F112" s="653"/>
      <c r="G112" s="653"/>
      <c r="H112" s="654"/>
      <c r="I112" s="63" t="s">
        <v>389</v>
      </c>
    </row>
    <row r="113" spans="1:9" s="61" customFormat="1" ht="15.75" outlineLevel="1">
      <c r="A113" s="80">
        <v>1</v>
      </c>
      <c r="B113" s="80">
        <v>2</v>
      </c>
      <c r="C113" s="683">
        <v>3</v>
      </c>
      <c r="D113" s="684"/>
      <c r="E113" s="683">
        <v>4</v>
      </c>
      <c r="F113" s="689"/>
      <c r="G113" s="689"/>
      <c r="H113" s="684"/>
      <c r="I113" s="80">
        <v>5</v>
      </c>
    </row>
    <row r="114" spans="1:9" s="61" customFormat="1" ht="15.75" outlineLevel="1">
      <c r="A114" s="194">
        <v>1</v>
      </c>
      <c r="B114" s="180">
        <v>226</v>
      </c>
      <c r="C114" s="709" t="s">
        <v>827</v>
      </c>
      <c r="D114" s="710"/>
      <c r="E114" s="695" t="s">
        <v>512</v>
      </c>
      <c r="F114" s="748"/>
      <c r="G114" s="748"/>
      <c r="H114" s="696"/>
      <c r="I114" s="185">
        <v>4170446.28</v>
      </c>
    </row>
    <row r="115" spans="1:9" s="61" customFormat="1" ht="15.75" outlineLevel="1">
      <c r="A115" s="84"/>
      <c r="B115" s="681" t="s">
        <v>362</v>
      </c>
      <c r="C115" s="681"/>
      <c r="D115" s="681"/>
      <c r="E115" s="681"/>
      <c r="F115" s="681"/>
      <c r="G115" s="681"/>
      <c r="H115" s="682"/>
      <c r="I115" s="76">
        <f>I114</f>
        <v>4170446.28</v>
      </c>
    </row>
    <row r="116" spans="1:9" s="61" customFormat="1" ht="15.75" outlineLevel="1">
      <c r="A116" s="688" t="s">
        <v>205</v>
      </c>
      <c r="B116" s="662"/>
      <c r="C116" s="662"/>
      <c r="D116" s="662"/>
      <c r="E116" s="662"/>
      <c r="F116" s="662"/>
      <c r="G116" s="662"/>
      <c r="H116" s="662"/>
      <c r="I116" s="697"/>
    </row>
    <row r="117" spans="1:9" s="61" customFormat="1" ht="25.5" hidden="1" outlineLevel="1">
      <c r="A117" s="78" t="s">
        <v>328</v>
      </c>
      <c r="B117" s="63" t="s">
        <v>500</v>
      </c>
      <c r="C117" s="652" t="s">
        <v>384</v>
      </c>
      <c r="D117" s="654"/>
      <c r="E117" s="652" t="s">
        <v>501</v>
      </c>
      <c r="F117" s="653"/>
      <c r="G117" s="653"/>
      <c r="H117" s="654"/>
      <c r="I117" s="63" t="s">
        <v>389</v>
      </c>
    </row>
    <row r="118" spans="1:9" s="61" customFormat="1" ht="15.75" hidden="1" outlineLevel="1">
      <c r="A118" s="80">
        <v>1</v>
      </c>
      <c r="B118" s="80">
        <v>2</v>
      </c>
      <c r="C118" s="683">
        <v>3</v>
      </c>
      <c r="D118" s="684"/>
      <c r="E118" s="683">
        <v>4</v>
      </c>
      <c r="F118" s="689"/>
      <c r="G118" s="689"/>
      <c r="H118" s="684"/>
      <c r="I118" s="80">
        <v>5</v>
      </c>
    </row>
    <row r="119" spans="1:9" s="61" customFormat="1" ht="15.75" hidden="1" outlineLevel="1">
      <c r="A119" s="194">
        <v>1</v>
      </c>
      <c r="B119" s="180">
        <v>226</v>
      </c>
      <c r="C119" s="709" t="s">
        <v>936</v>
      </c>
      <c r="D119" s="710"/>
      <c r="E119" s="695">
        <v>8</v>
      </c>
      <c r="F119" s="748"/>
      <c r="G119" s="748"/>
      <c r="H119" s="696"/>
      <c r="I119" s="185"/>
    </row>
    <row r="120" spans="1:9" s="61" customFormat="1" ht="15.75" hidden="1" outlineLevel="1">
      <c r="A120" s="84"/>
      <c r="B120" s="681" t="s">
        <v>362</v>
      </c>
      <c r="C120" s="681"/>
      <c r="D120" s="681"/>
      <c r="E120" s="681"/>
      <c r="F120" s="681"/>
      <c r="G120" s="681"/>
      <c r="H120" s="682"/>
      <c r="I120" s="76">
        <f>I119</f>
        <v>0</v>
      </c>
    </row>
    <row r="121" spans="1:9" s="61" customFormat="1" ht="15.75" customHeight="1" outlineLevel="1">
      <c r="A121" s="688" t="s">
        <v>201</v>
      </c>
      <c r="B121" s="662"/>
      <c r="C121" s="662"/>
      <c r="D121" s="662"/>
      <c r="E121" s="662"/>
      <c r="F121" s="662"/>
      <c r="G121" s="662"/>
      <c r="H121" s="662"/>
      <c r="I121" s="697"/>
    </row>
    <row r="122" spans="1:9" s="61" customFormat="1" ht="24.75" customHeight="1" outlineLevel="1">
      <c r="A122" s="67">
        <v>1</v>
      </c>
      <c r="B122" s="75">
        <v>211</v>
      </c>
      <c r="C122" s="709" t="s">
        <v>838</v>
      </c>
      <c r="D122" s="710"/>
      <c r="E122" s="695" t="s">
        <v>282</v>
      </c>
      <c r="F122" s="748"/>
      <c r="G122" s="748"/>
      <c r="H122" s="696"/>
      <c r="I122" s="82">
        <v>3600000</v>
      </c>
    </row>
    <row r="123" spans="1:9" s="61" customFormat="1" ht="31.5" customHeight="1" outlineLevel="1">
      <c r="A123" s="67">
        <v>2</v>
      </c>
      <c r="B123" s="75">
        <v>213</v>
      </c>
      <c r="C123" s="709" t="s">
        <v>837</v>
      </c>
      <c r="D123" s="710"/>
      <c r="E123" s="745" t="s">
        <v>839</v>
      </c>
      <c r="F123" s="746"/>
      <c r="G123" s="746"/>
      <c r="H123" s="747"/>
      <c r="I123" s="82">
        <v>1087200</v>
      </c>
    </row>
    <row r="124" spans="1:9" s="61" customFormat="1" ht="15.75" outlineLevel="1">
      <c r="A124" s="84"/>
      <c r="B124" s="681" t="s">
        <v>362</v>
      </c>
      <c r="C124" s="681"/>
      <c r="D124" s="681"/>
      <c r="E124" s="681"/>
      <c r="F124" s="681"/>
      <c r="G124" s="681"/>
      <c r="H124" s="682"/>
      <c r="I124" s="76">
        <f>I122+I123</f>
        <v>4687200</v>
      </c>
    </row>
    <row r="125" spans="1:9" s="61" customFormat="1" ht="15.75" hidden="1" customHeight="1" outlineLevel="1">
      <c r="A125" s="688" t="s">
        <v>844</v>
      </c>
      <c r="B125" s="662"/>
      <c r="C125" s="662"/>
      <c r="D125" s="662"/>
      <c r="E125" s="662"/>
      <c r="F125" s="662"/>
      <c r="G125" s="662"/>
      <c r="H125" s="662"/>
      <c r="I125" s="697"/>
    </row>
    <row r="126" spans="1:9" s="61" customFormat="1" ht="49.5" hidden="1" customHeight="1" outlineLevel="1">
      <c r="A126" s="67">
        <v>1</v>
      </c>
      <c r="B126" s="75">
        <v>226</v>
      </c>
      <c r="C126" s="709" t="s">
        <v>845</v>
      </c>
      <c r="D126" s="710"/>
      <c r="E126" s="745" t="s">
        <v>846</v>
      </c>
      <c r="F126" s="746"/>
      <c r="G126" s="746"/>
      <c r="H126" s="747"/>
      <c r="I126" s="82"/>
    </row>
    <row r="127" spans="1:9" s="61" customFormat="1" ht="15.75" hidden="1" customHeight="1" outlineLevel="1">
      <c r="A127" s="84"/>
      <c r="B127" s="681" t="s">
        <v>362</v>
      </c>
      <c r="C127" s="681"/>
      <c r="D127" s="681"/>
      <c r="E127" s="681"/>
      <c r="F127" s="681"/>
      <c r="G127" s="681"/>
      <c r="H127" s="682"/>
      <c r="I127" s="76">
        <f>I125+I126</f>
        <v>0</v>
      </c>
    </row>
    <row r="128" spans="1:9" s="61" customFormat="1" ht="15.75" customHeight="1" outlineLevel="1">
      <c r="A128" s="688" t="s">
        <v>344</v>
      </c>
      <c r="B128" s="662"/>
      <c r="C128" s="662"/>
      <c r="D128" s="662"/>
      <c r="E128" s="662"/>
      <c r="F128" s="662"/>
      <c r="G128" s="662"/>
      <c r="H128" s="662"/>
      <c r="I128" s="697"/>
    </row>
    <row r="129" spans="1:10" s="61" customFormat="1" ht="15.75" customHeight="1" outlineLevel="1">
      <c r="A129" s="67">
        <v>1</v>
      </c>
      <c r="B129" s="75">
        <v>225</v>
      </c>
      <c r="C129" s="709" t="s">
        <v>345</v>
      </c>
      <c r="D129" s="710"/>
      <c r="E129" s="695">
        <v>1</v>
      </c>
      <c r="F129" s="748"/>
      <c r="G129" s="748"/>
      <c r="H129" s="696"/>
      <c r="I129" s="82">
        <v>1521377.05</v>
      </c>
    </row>
    <row r="130" spans="1:10" s="61" customFormat="1" ht="15.75" customHeight="1" outlineLevel="1">
      <c r="A130" s="84"/>
      <c r="B130" s="248" t="s">
        <v>362</v>
      </c>
      <c r="C130" s="248"/>
      <c r="D130" s="248"/>
      <c r="E130" s="248"/>
      <c r="F130" s="248"/>
      <c r="G130" s="248"/>
      <c r="H130" s="249"/>
      <c r="I130" s="76">
        <f>I129</f>
        <v>1521377.05</v>
      </c>
    </row>
    <row r="131" spans="1:10" s="61" customFormat="1" ht="15.75" customHeight="1" outlineLevel="1">
      <c r="A131" s="688" t="s">
        <v>346</v>
      </c>
      <c r="B131" s="662"/>
      <c r="C131" s="662"/>
      <c r="D131" s="662"/>
      <c r="E131" s="662"/>
      <c r="F131" s="662"/>
      <c r="G131" s="662"/>
      <c r="H131" s="662"/>
      <c r="I131" s="697"/>
    </row>
    <row r="132" spans="1:10" s="61" customFormat="1" ht="15.75" customHeight="1" outlineLevel="1">
      <c r="A132" s="67">
        <v>1</v>
      </c>
      <c r="B132" s="75">
        <v>225</v>
      </c>
      <c r="C132" s="709" t="s">
        <v>345</v>
      </c>
      <c r="D132" s="710"/>
      <c r="E132" s="695">
        <v>1</v>
      </c>
      <c r="F132" s="748"/>
      <c r="G132" s="748"/>
      <c r="H132" s="696"/>
      <c r="I132" s="82">
        <v>111607.35</v>
      </c>
    </row>
    <row r="133" spans="1:10" s="61" customFormat="1" ht="15.75" customHeight="1" outlineLevel="1">
      <c r="A133" s="84"/>
      <c r="B133" s="248" t="s">
        <v>362</v>
      </c>
      <c r="C133" s="248"/>
      <c r="D133" s="248"/>
      <c r="E133" s="248"/>
      <c r="F133" s="248"/>
      <c r="G133" s="248"/>
      <c r="H133" s="249"/>
      <c r="I133" s="76">
        <f>I132</f>
        <v>111607.35</v>
      </c>
    </row>
    <row r="134" spans="1:10" s="61" customFormat="1" ht="15.75" customHeight="1" outlineLevel="1">
      <c r="A134" s="688" t="s">
        <v>347</v>
      </c>
      <c r="B134" s="662"/>
      <c r="C134" s="662"/>
      <c r="D134" s="662"/>
      <c r="E134" s="662"/>
      <c r="F134" s="662"/>
      <c r="G134" s="662"/>
      <c r="H134" s="662"/>
      <c r="I134" s="697"/>
    </row>
    <row r="135" spans="1:10" s="61" customFormat="1" ht="15.75" customHeight="1" outlineLevel="1">
      <c r="A135" s="67">
        <v>1</v>
      </c>
      <c r="B135" s="75">
        <v>225</v>
      </c>
      <c r="C135" s="709" t="s">
        <v>345</v>
      </c>
      <c r="D135" s="710"/>
      <c r="E135" s="695">
        <v>1</v>
      </c>
      <c r="F135" s="748"/>
      <c r="G135" s="748"/>
      <c r="H135" s="696"/>
      <c r="I135" s="82">
        <v>200000</v>
      </c>
    </row>
    <row r="136" spans="1:10" s="61" customFormat="1" ht="15.75" customHeight="1" outlineLevel="1">
      <c r="A136" s="84"/>
      <c r="B136" s="248" t="s">
        <v>362</v>
      </c>
      <c r="C136" s="248"/>
      <c r="D136" s="248"/>
      <c r="E136" s="248"/>
      <c r="F136" s="248"/>
      <c r="G136" s="248"/>
      <c r="H136" s="249"/>
      <c r="I136" s="76">
        <f>I135</f>
        <v>200000</v>
      </c>
    </row>
    <row r="137" spans="1:10" s="61" customFormat="1" ht="15.75" customHeight="1" outlineLevel="1">
      <c r="A137" s="688" t="s">
        <v>206</v>
      </c>
      <c r="B137" s="662"/>
      <c r="C137" s="662"/>
      <c r="D137" s="662"/>
      <c r="E137" s="662"/>
      <c r="F137" s="662"/>
      <c r="G137" s="662"/>
      <c r="H137" s="662"/>
      <c r="I137" s="697"/>
    </row>
    <row r="138" spans="1:10" s="61" customFormat="1" ht="15.75" customHeight="1" outlineLevel="1">
      <c r="A138" s="67">
        <v>1</v>
      </c>
      <c r="B138" s="75">
        <v>211</v>
      </c>
      <c r="C138" s="709" t="s">
        <v>207</v>
      </c>
      <c r="D138" s="710"/>
      <c r="E138" s="695" t="s">
        <v>208</v>
      </c>
      <c r="F138" s="748"/>
      <c r="G138" s="748"/>
      <c r="H138" s="696"/>
      <c r="I138" s="82">
        <v>528453.51</v>
      </c>
    </row>
    <row r="139" spans="1:10" s="61" customFormat="1" ht="15.75" customHeight="1" outlineLevel="1">
      <c r="A139" s="67">
        <v>2</v>
      </c>
      <c r="B139" s="75">
        <v>213</v>
      </c>
      <c r="C139" s="709" t="s">
        <v>207</v>
      </c>
      <c r="D139" s="710"/>
      <c r="E139" s="745" t="s">
        <v>839</v>
      </c>
      <c r="F139" s="746"/>
      <c r="G139" s="746"/>
      <c r="H139" s="747"/>
      <c r="I139" s="82">
        <v>132070.85</v>
      </c>
    </row>
    <row r="140" spans="1:10" s="61" customFormat="1" ht="15.75" customHeight="1" outlineLevel="1">
      <c r="A140" s="84"/>
      <c r="B140" s="681" t="s">
        <v>362</v>
      </c>
      <c r="C140" s="681"/>
      <c r="D140" s="681"/>
      <c r="E140" s="681"/>
      <c r="F140" s="681"/>
      <c r="G140" s="681"/>
      <c r="H140" s="682"/>
      <c r="I140" s="76">
        <f>I138+I139</f>
        <v>660524.36</v>
      </c>
    </row>
    <row r="141" spans="1:10" s="61" customFormat="1" ht="15.75" customHeight="1" outlineLevel="1">
      <c r="A141" s="688" t="s">
        <v>209</v>
      </c>
      <c r="B141" s="662"/>
      <c r="C141" s="662"/>
      <c r="D141" s="662"/>
      <c r="E141" s="662"/>
      <c r="F141" s="662"/>
      <c r="G141" s="662"/>
      <c r="H141" s="662"/>
      <c r="I141" s="697"/>
    </row>
    <row r="142" spans="1:10" s="61" customFormat="1" ht="15.75" customHeight="1" outlineLevel="1">
      <c r="A142" s="67">
        <v>1</v>
      </c>
      <c r="B142" s="75">
        <v>213</v>
      </c>
      <c r="C142" s="709" t="s">
        <v>207</v>
      </c>
      <c r="D142" s="710"/>
      <c r="E142" s="695">
        <v>0.30199999999999999</v>
      </c>
      <c r="F142" s="748"/>
      <c r="G142" s="748"/>
      <c r="H142" s="696"/>
      <c r="I142" s="82">
        <v>27522.11</v>
      </c>
    </row>
    <row r="143" spans="1:10" s="61" customFormat="1" ht="15.75" customHeight="1" outlineLevel="1">
      <c r="A143" s="84"/>
      <c r="B143" s="681" t="s">
        <v>362</v>
      </c>
      <c r="C143" s="681"/>
      <c r="D143" s="681"/>
      <c r="E143" s="681"/>
      <c r="F143" s="681"/>
      <c r="G143" s="681"/>
      <c r="H143" s="682"/>
      <c r="I143" s="76">
        <f>I142</f>
        <v>27522.11</v>
      </c>
    </row>
    <row r="144" spans="1:10" s="61" customFormat="1" ht="15.75" outlineLevel="1">
      <c r="A144" s="232"/>
      <c r="B144" s="232"/>
      <c r="C144" s="233"/>
      <c r="D144" s="233"/>
      <c r="E144" s="233"/>
      <c r="F144" s="232"/>
      <c r="G144" s="232"/>
      <c r="H144" s="233" t="s">
        <v>732</v>
      </c>
      <c r="I144" s="234">
        <f>I40+I45+I50+I55+I60+I66+I91+I97+I105+I110+I115+I124+I127+I100+I120+I130+I133+I136+I140+I143</f>
        <v>16557114.869999999</v>
      </c>
      <c r="J144" s="171"/>
    </row>
    <row r="145" spans="1:10" s="236" customFormat="1" ht="40.5" customHeight="1" outlineLevel="1">
      <c r="A145" s="744" t="s">
        <v>148</v>
      </c>
      <c r="B145" s="744"/>
      <c r="C145" s="238"/>
      <c r="D145" s="238"/>
      <c r="E145" s="238"/>
      <c r="F145" s="237"/>
      <c r="G145" s="237"/>
      <c r="H145" s="124" t="s">
        <v>820</v>
      </c>
      <c r="I145" s="124"/>
      <c r="J145" s="235"/>
    </row>
    <row r="146" spans="1:10" ht="31.5" customHeight="1">
      <c r="A146" s="79" t="s">
        <v>403</v>
      </c>
      <c r="C146" s="124"/>
      <c r="D146" s="124"/>
      <c r="E146" s="125"/>
      <c r="H146" s="698" t="s">
        <v>402</v>
      </c>
      <c r="I146" s="698"/>
    </row>
    <row r="148" spans="1:10">
      <c r="H148" s="124" t="s">
        <v>875</v>
      </c>
      <c r="I148" s="124"/>
    </row>
    <row r="149" spans="1:10">
      <c r="A149" s="79" t="s">
        <v>404</v>
      </c>
      <c r="B149" s="124" t="s">
        <v>729</v>
      </c>
      <c r="C149" s="124"/>
      <c r="E149" s="125"/>
      <c r="F149" s="181" t="s">
        <v>708</v>
      </c>
      <c r="H149" s="698" t="s">
        <v>402</v>
      </c>
      <c r="I149" s="698"/>
    </row>
    <row r="150" spans="1:10">
      <c r="B150" s="702" t="s">
        <v>150</v>
      </c>
      <c r="C150" s="702"/>
      <c r="E150" s="699" t="s">
        <v>153</v>
      </c>
      <c r="F150" s="699"/>
    </row>
    <row r="151" spans="1:10">
      <c r="H151" s="124" t="s">
        <v>875</v>
      </c>
      <c r="I151" s="124"/>
    </row>
    <row r="152" spans="1:10">
      <c r="A152" s="79" t="s">
        <v>405</v>
      </c>
      <c r="H152" s="698" t="s">
        <v>402</v>
      </c>
      <c r="I152" s="698"/>
    </row>
  </sheetData>
  <mergeCells count="196">
    <mergeCell ref="E70:H70"/>
    <mergeCell ref="C70:D70"/>
    <mergeCell ref="C69:D69"/>
    <mergeCell ref="E64:H64"/>
    <mergeCell ref="B66:H66"/>
    <mergeCell ref="E38:H38"/>
    <mergeCell ref="C38:D38"/>
    <mergeCell ref="C49:D49"/>
    <mergeCell ref="E59:H59"/>
    <mergeCell ref="C53:D53"/>
    <mergeCell ref="E53:H53"/>
    <mergeCell ref="E52:H52"/>
    <mergeCell ref="E49:H49"/>
    <mergeCell ref="E58:H58"/>
    <mergeCell ref="A51:I51"/>
    <mergeCell ref="C44:D44"/>
    <mergeCell ref="E47:H47"/>
    <mergeCell ref="A41:I41"/>
    <mergeCell ref="C37:D37"/>
    <mergeCell ref="C39:D39"/>
    <mergeCell ref="C43:D43"/>
    <mergeCell ref="E43:H43"/>
    <mergeCell ref="E42:H42"/>
    <mergeCell ref="C42:D42"/>
    <mergeCell ref="E39:H39"/>
    <mergeCell ref="D18:I18"/>
    <mergeCell ref="D20:I20"/>
    <mergeCell ref="D27:I27"/>
    <mergeCell ref="D19:I19"/>
    <mergeCell ref="D21:I21"/>
    <mergeCell ref="D22:I22"/>
    <mergeCell ref="D24:I24"/>
    <mergeCell ref="D15:I15"/>
    <mergeCell ref="D16:I16"/>
    <mergeCell ref="D30:I30"/>
    <mergeCell ref="D31:I31"/>
    <mergeCell ref="A36:I36"/>
    <mergeCell ref="D28:I28"/>
    <mergeCell ref="D32:I32"/>
    <mergeCell ref="D29:I29"/>
    <mergeCell ref="D17:I17"/>
    <mergeCell ref="D26:I26"/>
    <mergeCell ref="C62:D62"/>
    <mergeCell ref="E62:H62"/>
    <mergeCell ref="E65:H65"/>
    <mergeCell ref="C64:D64"/>
    <mergeCell ref="A5:I5"/>
    <mergeCell ref="D7:I7"/>
    <mergeCell ref="C8:I8"/>
    <mergeCell ref="D12:I12"/>
    <mergeCell ref="D13:I13"/>
    <mergeCell ref="D14:I14"/>
    <mergeCell ref="E37:H37"/>
    <mergeCell ref="C47:D47"/>
    <mergeCell ref="E57:H57"/>
    <mergeCell ref="C57:D57"/>
    <mergeCell ref="C52:D52"/>
    <mergeCell ref="A56:I56"/>
    <mergeCell ref="E44:H44"/>
    <mergeCell ref="A46:I46"/>
    <mergeCell ref="E48:H48"/>
    <mergeCell ref="C48:D48"/>
    <mergeCell ref="D25:I25"/>
    <mergeCell ref="D23:I23"/>
    <mergeCell ref="B50:H50"/>
    <mergeCell ref="E69:H69"/>
    <mergeCell ref="E54:H54"/>
    <mergeCell ref="C54:D54"/>
    <mergeCell ref="C68:D68"/>
    <mergeCell ref="E68:H68"/>
    <mergeCell ref="C58:D58"/>
    <mergeCell ref="C59:D59"/>
    <mergeCell ref="A61:I61"/>
    <mergeCell ref="A67:I67"/>
    <mergeCell ref="G71:H71"/>
    <mergeCell ref="C76:D76"/>
    <mergeCell ref="E74:H74"/>
    <mergeCell ref="E73:H73"/>
    <mergeCell ref="C73:D73"/>
    <mergeCell ref="E63:H63"/>
    <mergeCell ref="C65:D65"/>
    <mergeCell ref="C63:D63"/>
    <mergeCell ref="B72:B78"/>
    <mergeCell ref="C72:D72"/>
    <mergeCell ref="C74:D74"/>
    <mergeCell ref="C77:D77"/>
    <mergeCell ref="C75:D75"/>
    <mergeCell ref="E76:H76"/>
    <mergeCell ref="E75:H75"/>
    <mergeCell ref="E72:H72"/>
    <mergeCell ref="C93:D93"/>
    <mergeCell ref="E88:H88"/>
    <mergeCell ref="G90:H90"/>
    <mergeCell ref="E85:H85"/>
    <mergeCell ref="G78:H78"/>
    <mergeCell ref="E77:H77"/>
    <mergeCell ref="A79:A89"/>
    <mergeCell ref="E84:H84"/>
    <mergeCell ref="E86:H86"/>
    <mergeCell ref="C87:D87"/>
    <mergeCell ref="C86:D86"/>
    <mergeCell ref="C81:D81"/>
    <mergeCell ref="C85:D85"/>
    <mergeCell ref="E80:H80"/>
    <mergeCell ref="E94:H94"/>
    <mergeCell ref="E95:H95"/>
    <mergeCell ref="E83:H83"/>
    <mergeCell ref="E93:H93"/>
    <mergeCell ref="E82:H82"/>
    <mergeCell ref="E79:H79"/>
    <mergeCell ref="C102:D102"/>
    <mergeCell ref="A106:I106"/>
    <mergeCell ref="B79:B89"/>
    <mergeCell ref="C89:D89"/>
    <mergeCell ref="E81:H81"/>
    <mergeCell ref="C83:D83"/>
    <mergeCell ref="C88:D88"/>
    <mergeCell ref="C84:D84"/>
    <mergeCell ref="C79:D79"/>
    <mergeCell ref="C80:D80"/>
    <mergeCell ref="E99:H99"/>
    <mergeCell ref="E107:H107"/>
    <mergeCell ref="C108:D108"/>
    <mergeCell ref="C82:D82"/>
    <mergeCell ref="E89:H89"/>
    <mergeCell ref="E87:H87"/>
    <mergeCell ref="C103:D103"/>
    <mergeCell ref="E102:H102"/>
    <mergeCell ref="C94:D94"/>
    <mergeCell ref="A92:I92"/>
    <mergeCell ref="E103:H103"/>
    <mergeCell ref="E104:H104"/>
    <mergeCell ref="A101:I101"/>
    <mergeCell ref="E108:H108"/>
    <mergeCell ref="C95:D95"/>
    <mergeCell ref="E96:H96"/>
    <mergeCell ref="C104:D104"/>
    <mergeCell ref="C99:D99"/>
    <mergeCell ref="C96:D96"/>
    <mergeCell ref="A98:I98"/>
    <mergeCell ref="E123:H123"/>
    <mergeCell ref="E122:H122"/>
    <mergeCell ref="E118:H118"/>
    <mergeCell ref="C123:D123"/>
    <mergeCell ref="C122:D122"/>
    <mergeCell ref="B120:H120"/>
    <mergeCell ref="C113:D113"/>
    <mergeCell ref="B110:H110"/>
    <mergeCell ref="C112:D112"/>
    <mergeCell ref="E112:H112"/>
    <mergeCell ref="E109:H109"/>
    <mergeCell ref="B105:H105"/>
    <mergeCell ref="A111:I111"/>
    <mergeCell ref="E113:H113"/>
    <mergeCell ref="C109:D109"/>
    <mergeCell ref="C107:D107"/>
    <mergeCell ref="C117:D117"/>
    <mergeCell ref="A121:I121"/>
    <mergeCell ref="C114:D114"/>
    <mergeCell ref="C118:D118"/>
    <mergeCell ref="E117:H117"/>
    <mergeCell ref="E119:H119"/>
    <mergeCell ref="A116:I116"/>
    <mergeCell ref="C119:D119"/>
    <mergeCell ref="E114:H114"/>
    <mergeCell ref="B115:H115"/>
    <mergeCell ref="A134:I134"/>
    <mergeCell ref="C129:D129"/>
    <mergeCell ref="E129:H129"/>
    <mergeCell ref="A125:I125"/>
    <mergeCell ref="C135:D135"/>
    <mergeCell ref="E135:H135"/>
    <mergeCell ref="A131:I131"/>
    <mergeCell ref="C132:D132"/>
    <mergeCell ref="E132:H132"/>
    <mergeCell ref="A128:I128"/>
    <mergeCell ref="C139:D139"/>
    <mergeCell ref="E139:H139"/>
    <mergeCell ref="B140:H140"/>
    <mergeCell ref="H152:I152"/>
    <mergeCell ref="H146:I146"/>
    <mergeCell ref="B124:H124"/>
    <mergeCell ref="B150:C150"/>
    <mergeCell ref="E150:F150"/>
    <mergeCell ref="H149:I149"/>
    <mergeCell ref="B127:H127"/>
    <mergeCell ref="A141:I141"/>
    <mergeCell ref="A145:B145"/>
    <mergeCell ref="C126:D126"/>
    <mergeCell ref="E126:H126"/>
    <mergeCell ref="B143:H143"/>
    <mergeCell ref="A137:I137"/>
    <mergeCell ref="C138:D138"/>
    <mergeCell ref="C142:D142"/>
    <mergeCell ref="E142:H142"/>
    <mergeCell ref="E138:H138"/>
  </mergeCells>
  <phoneticPr fontId="61" type="noConversion"/>
  <pageMargins left="0.70866141732283472" right="0.70866141732283472" top="0.74803149606299213" bottom="0.74803149606299213" header="0.31496062992125984" footer="0.31496062992125984"/>
  <pageSetup paperSize="9" scale="54" fitToHeight="0" orientation="portrait" r:id="rId1"/>
  <rowBreaks count="1" manualBreakCount="1">
    <brk id="51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J177"/>
  <sheetViews>
    <sheetView topLeftCell="B25" zoomScale="75" zoomScaleNormal="75" workbookViewId="0">
      <selection activeCell="I174" sqref="I174"/>
    </sheetView>
  </sheetViews>
  <sheetFormatPr defaultColWidth="8.85546875" defaultRowHeight="12.75" outlineLevelRow="2"/>
  <cols>
    <col min="1" max="1" width="38.85546875" style="79" hidden="1" customWidth="1"/>
    <col min="2" max="2" width="5.5703125" style="79" customWidth="1"/>
    <col min="3" max="3" width="35.7109375" style="79" customWidth="1"/>
    <col min="4" max="4" width="16.140625" style="79" customWidth="1"/>
    <col min="5" max="5" width="12.140625" style="79" customWidth="1"/>
    <col min="6" max="6" width="15.140625" style="123" customWidth="1"/>
    <col min="7" max="7" width="20" style="79" customWidth="1"/>
    <col min="8" max="8" width="15.85546875" style="79" customWidth="1"/>
    <col min="9" max="9" width="12.42578125" style="79" customWidth="1"/>
    <col min="10" max="10" width="19.140625" style="79" customWidth="1"/>
    <col min="11" max="16384" width="8.85546875" style="79"/>
  </cols>
  <sheetData>
    <row r="1" spans="2:10">
      <c r="J1" s="126" t="s">
        <v>265</v>
      </c>
    </row>
    <row r="2" spans="2:10">
      <c r="J2" s="126" t="s">
        <v>266</v>
      </c>
    </row>
    <row r="3" spans="2:10">
      <c r="J3" s="126"/>
    </row>
    <row r="4" spans="2:10">
      <c r="J4" s="126" t="s">
        <v>406</v>
      </c>
    </row>
    <row r="5" spans="2:10" s="60" customFormat="1" ht="18.75">
      <c r="B5" s="668" t="s">
        <v>323</v>
      </c>
      <c r="C5" s="668"/>
      <c r="D5" s="668"/>
      <c r="E5" s="668"/>
      <c r="F5" s="668"/>
      <c r="G5" s="668"/>
      <c r="H5" s="668"/>
      <c r="I5" s="668"/>
      <c r="J5" s="668"/>
    </row>
    <row r="6" spans="2:10" s="60" customFormat="1" ht="18.75">
      <c r="B6" s="127"/>
      <c r="C6" s="127"/>
      <c r="D6" s="127"/>
      <c r="E6" s="127"/>
      <c r="F6" s="127"/>
      <c r="G6" s="127"/>
      <c r="H6" s="127"/>
      <c r="I6" s="127"/>
      <c r="J6" s="127"/>
    </row>
    <row r="7" spans="2:10" s="61" customFormat="1" ht="19.5">
      <c r="B7" s="60" t="s">
        <v>324</v>
      </c>
      <c r="E7" s="768" t="s">
        <v>502</v>
      </c>
      <c r="F7" s="768"/>
      <c r="G7" s="768"/>
      <c r="H7" s="768"/>
      <c r="I7" s="768"/>
      <c r="J7" s="768"/>
    </row>
    <row r="8" spans="2:10" s="60" customFormat="1" ht="19.5">
      <c r="B8" s="60" t="s">
        <v>325</v>
      </c>
      <c r="D8" s="768"/>
      <c r="E8" s="768"/>
      <c r="F8" s="768"/>
      <c r="G8" s="768"/>
      <c r="H8" s="768"/>
      <c r="I8" s="768"/>
      <c r="J8" s="768"/>
    </row>
    <row r="9" spans="2:10" s="61" customFormat="1" ht="15.75">
      <c r="F9" s="62"/>
    </row>
    <row r="10" spans="2:10" s="61" customFormat="1" ht="15.75">
      <c r="B10" s="775" t="s">
        <v>531</v>
      </c>
      <c r="C10" s="775"/>
      <c r="D10" s="775"/>
      <c r="E10" s="775"/>
      <c r="F10" s="775"/>
      <c r="G10" s="775"/>
      <c r="H10" s="775"/>
      <c r="I10" s="775"/>
      <c r="J10" s="775"/>
    </row>
    <row r="11" spans="2:10" s="61" customFormat="1" ht="15.75">
      <c r="F11" s="62"/>
    </row>
    <row r="12" spans="2:10" s="61" customFormat="1" ht="45" customHeight="1">
      <c r="B12" s="140" t="s">
        <v>328</v>
      </c>
      <c r="C12" s="140" t="s">
        <v>525</v>
      </c>
      <c r="D12" s="140" t="s">
        <v>532</v>
      </c>
      <c r="E12" s="670" t="s">
        <v>527</v>
      </c>
      <c r="F12" s="670"/>
      <c r="G12" s="670"/>
      <c r="H12" s="670" t="s">
        <v>522</v>
      </c>
      <c r="I12" s="670"/>
      <c r="J12" s="670"/>
    </row>
    <row r="13" spans="2:10" s="61" customFormat="1" ht="15.75">
      <c r="B13" s="132">
        <v>1</v>
      </c>
      <c r="C13" s="132" t="s">
        <v>850</v>
      </c>
      <c r="D13" s="131">
        <v>40</v>
      </c>
      <c r="E13" s="671">
        <v>4000</v>
      </c>
      <c r="F13" s="671"/>
      <c r="G13" s="671"/>
      <c r="H13" s="672">
        <v>160000</v>
      </c>
      <c r="I13" s="672"/>
      <c r="J13" s="672"/>
    </row>
    <row r="14" spans="2:10" s="61" customFormat="1" ht="15.75">
      <c r="B14" s="132"/>
      <c r="C14" s="132"/>
      <c r="D14" s="131"/>
      <c r="E14" s="671"/>
      <c r="F14" s="671"/>
      <c r="G14" s="671"/>
      <c r="H14" s="672"/>
      <c r="I14" s="672"/>
      <c r="J14" s="672"/>
    </row>
    <row r="15" spans="2:10" s="95" customFormat="1" ht="15.75">
      <c r="B15" s="134"/>
      <c r="C15" s="134" t="s">
        <v>185</v>
      </c>
      <c r="D15" s="135"/>
      <c r="E15" s="673"/>
      <c r="F15" s="673"/>
      <c r="G15" s="673"/>
      <c r="H15" s="674">
        <v>160000</v>
      </c>
      <c r="I15" s="674"/>
      <c r="J15" s="674"/>
    </row>
    <row r="16" spans="2:10" s="61" customFormat="1" ht="15.75">
      <c r="F16" s="62"/>
    </row>
    <row r="17" spans="1:10" s="141" customFormat="1" ht="15.75">
      <c r="B17" s="141" t="s">
        <v>523</v>
      </c>
      <c r="F17" s="142"/>
    </row>
    <row r="18" spans="1:10" s="141" customFormat="1" ht="15.75">
      <c r="F18" s="142"/>
    </row>
    <row r="19" spans="1:10" s="61" customFormat="1" ht="15.75">
      <c r="A19" s="662" t="s">
        <v>326</v>
      </c>
      <c r="B19" s="663"/>
      <c r="C19" s="663"/>
      <c r="D19" s="663"/>
      <c r="E19" s="663"/>
      <c r="F19" s="663"/>
      <c r="G19" s="663"/>
      <c r="H19" s="663"/>
      <c r="I19" s="663"/>
      <c r="J19" s="663"/>
    </row>
    <row r="20" spans="1:10" s="64" customFormat="1" ht="13.9" customHeight="1">
      <c r="A20" s="63" t="s">
        <v>327</v>
      </c>
      <c r="B20" s="649" t="s">
        <v>328</v>
      </c>
      <c r="C20" s="649" t="s">
        <v>329</v>
      </c>
      <c r="D20" s="649" t="s">
        <v>348</v>
      </c>
      <c r="E20" s="652" t="s">
        <v>349</v>
      </c>
      <c r="F20" s="653"/>
      <c r="G20" s="653"/>
      <c r="H20" s="654"/>
      <c r="I20" s="649" t="s">
        <v>350</v>
      </c>
      <c r="J20" s="649" t="s">
        <v>351</v>
      </c>
    </row>
    <row r="21" spans="1:10" s="64" customFormat="1" ht="13.5">
      <c r="A21" s="63"/>
      <c r="B21" s="657"/>
      <c r="C21" s="657"/>
      <c r="D21" s="657"/>
      <c r="E21" s="649" t="s">
        <v>310</v>
      </c>
      <c r="F21" s="659" t="s">
        <v>48</v>
      </c>
      <c r="G21" s="660"/>
      <c r="H21" s="661"/>
      <c r="I21" s="657"/>
      <c r="J21" s="657"/>
    </row>
    <row r="22" spans="1:10" s="64" customFormat="1" ht="40.5">
      <c r="A22" s="63"/>
      <c r="B22" s="658"/>
      <c r="C22" s="658"/>
      <c r="D22" s="658"/>
      <c r="E22" s="658"/>
      <c r="F22" s="63" t="s">
        <v>352</v>
      </c>
      <c r="G22" s="63" t="s">
        <v>353</v>
      </c>
      <c r="H22" s="63" t="s">
        <v>354</v>
      </c>
      <c r="I22" s="658"/>
      <c r="J22" s="658"/>
    </row>
    <row r="23" spans="1:10" s="61" customFormat="1" ht="15.75">
      <c r="A23" s="65">
        <v>1</v>
      </c>
      <c r="B23" s="65"/>
      <c r="C23" s="65">
        <v>1</v>
      </c>
      <c r="D23" s="65">
        <v>2</v>
      </c>
      <c r="E23" s="65">
        <v>3</v>
      </c>
      <c r="F23" s="65">
        <v>4</v>
      </c>
      <c r="G23" s="65">
        <v>5</v>
      </c>
      <c r="H23" s="65">
        <v>6</v>
      </c>
      <c r="I23" s="65">
        <v>7</v>
      </c>
      <c r="J23" s="65" t="s">
        <v>355</v>
      </c>
    </row>
    <row r="24" spans="1:10" s="61" customFormat="1" ht="31.5" outlineLevel="1">
      <c r="A24" s="66"/>
      <c r="B24" s="67">
        <v>1</v>
      </c>
      <c r="C24" s="66" t="s">
        <v>356</v>
      </c>
      <c r="D24" s="68">
        <v>3</v>
      </c>
      <c r="E24" s="69">
        <f t="shared" ref="E24:E29" si="0">F24+G24+H24</f>
        <v>3300</v>
      </c>
      <c r="F24" s="70">
        <v>3300</v>
      </c>
      <c r="G24" s="71"/>
      <c r="H24" s="72"/>
      <c r="I24" s="73">
        <v>2</v>
      </c>
      <c r="J24" s="74">
        <v>24000</v>
      </c>
    </row>
    <row r="25" spans="1:10" s="61" customFormat="1" ht="15.75" outlineLevel="1">
      <c r="A25" s="66"/>
      <c r="B25" s="67">
        <v>2</v>
      </c>
      <c r="C25" s="75" t="s">
        <v>357</v>
      </c>
      <c r="D25" s="68"/>
      <c r="E25" s="69">
        <f t="shared" si="0"/>
        <v>0</v>
      </c>
      <c r="F25" s="70"/>
      <c r="G25" s="71"/>
      <c r="H25" s="72"/>
      <c r="I25" s="73">
        <v>2</v>
      </c>
      <c r="J25" s="74">
        <f>D25*E25*I25</f>
        <v>0</v>
      </c>
    </row>
    <row r="26" spans="1:10" s="61" customFormat="1" ht="15.75" outlineLevel="1">
      <c r="A26" s="66"/>
      <c r="B26" s="67">
        <v>3</v>
      </c>
      <c r="C26" s="75" t="s">
        <v>358</v>
      </c>
      <c r="D26" s="68">
        <v>4</v>
      </c>
      <c r="E26" s="69">
        <f t="shared" si="0"/>
        <v>5060</v>
      </c>
      <c r="F26" s="70">
        <v>2225</v>
      </c>
      <c r="G26" s="101">
        <v>610</v>
      </c>
      <c r="H26" s="72">
        <v>2225</v>
      </c>
      <c r="I26" s="73">
        <v>2</v>
      </c>
      <c r="J26" s="74">
        <v>51000</v>
      </c>
    </row>
    <row r="27" spans="1:10" s="61" customFormat="1" ht="15.75" outlineLevel="1">
      <c r="A27" s="66"/>
      <c r="B27" s="67">
        <v>4</v>
      </c>
      <c r="C27" s="75" t="s">
        <v>359</v>
      </c>
      <c r="D27" s="68"/>
      <c r="E27" s="69">
        <f t="shared" si="0"/>
        <v>0</v>
      </c>
      <c r="F27" s="70"/>
      <c r="G27" s="71"/>
      <c r="H27" s="72"/>
      <c r="I27" s="73">
        <v>2</v>
      </c>
      <c r="J27" s="74">
        <f>D27*E27*I27</f>
        <v>0</v>
      </c>
    </row>
    <row r="28" spans="1:10" s="61" customFormat="1" ht="15.75" outlineLevel="1">
      <c r="A28" s="66"/>
      <c r="B28" s="67">
        <v>5</v>
      </c>
      <c r="C28" s="75" t="s">
        <v>360</v>
      </c>
      <c r="D28" s="68"/>
      <c r="E28" s="69">
        <f t="shared" si="0"/>
        <v>0</v>
      </c>
      <c r="F28" s="70"/>
      <c r="G28" s="71"/>
      <c r="H28" s="72"/>
      <c r="I28" s="73">
        <v>2</v>
      </c>
      <c r="J28" s="74">
        <f>D28*E28*I28</f>
        <v>0</v>
      </c>
    </row>
    <row r="29" spans="1:10" s="61" customFormat="1" ht="15.75" outlineLevel="1">
      <c r="A29" s="66"/>
      <c r="B29" s="67">
        <v>6</v>
      </c>
      <c r="C29" s="75" t="s">
        <v>361</v>
      </c>
      <c r="D29" s="68"/>
      <c r="E29" s="69">
        <f t="shared" si="0"/>
        <v>0</v>
      </c>
      <c r="F29" s="70"/>
      <c r="G29" s="71"/>
      <c r="H29" s="72"/>
      <c r="I29" s="73">
        <v>2</v>
      </c>
      <c r="J29" s="74">
        <f>D29*E29*I29</f>
        <v>0</v>
      </c>
    </row>
    <row r="30" spans="1:10" s="61" customFormat="1" ht="15.75" outlineLevel="1">
      <c r="A30" s="680" t="s">
        <v>362</v>
      </c>
      <c r="B30" s="681"/>
      <c r="C30" s="681"/>
      <c r="D30" s="681"/>
      <c r="E30" s="681"/>
      <c r="F30" s="681"/>
      <c r="G30" s="681"/>
      <c r="H30" s="681"/>
      <c r="I30" s="682"/>
      <c r="J30" s="76">
        <f>SUM(J24:J29)</f>
        <v>75000</v>
      </c>
    </row>
    <row r="31" spans="1:10" s="61" customFormat="1" ht="23.45" hidden="1" customHeight="1">
      <c r="A31" s="688" t="s">
        <v>597</v>
      </c>
      <c r="B31" s="662"/>
      <c r="C31" s="662"/>
      <c r="D31" s="662"/>
      <c r="E31" s="662"/>
      <c r="F31" s="662"/>
      <c r="G31" s="662"/>
      <c r="H31" s="662"/>
      <c r="I31" s="662"/>
      <c r="J31" s="697"/>
    </row>
    <row r="32" spans="1:10" ht="33.6" hidden="1" customHeight="1">
      <c r="A32" s="77"/>
      <c r="B32" s="78" t="s">
        <v>328</v>
      </c>
      <c r="C32" s="63" t="s">
        <v>384</v>
      </c>
      <c r="D32" s="652" t="s">
        <v>407</v>
      </c>
      <c r="E32" s="654"/>
      <c r="F32" s="652" t="s">
        <v>408</v>
      </c>
      <c r="G32" s="654"/>
      <c r="H32" s="652" t="s">
        <v>409</v>
      </c>
      <c r="I32" s="654"/>
      <c r="J32" s="63" t="s">
        <v>389</v>
      </c>
    </row>
    <row r="33" spans="1:10" ht="13.5" hidden="1">
      <c r="A33" s="77"/>
      <c r="B33" s="80">
        <v>1</v>
      </c>
      <c r="C33" s="80">
        <v>2</v>
      </c>
      <c r="D33" s="683">
        <v>3</v>
      </c>
      <c r="E33" s="684"/>
      <c r="F33" s="683">
        <v>4</v>
      </c>
      <c r="G33" s="684"/>
      <c r="H33" s="683">
        <v>5</v>
      </c>
      <c r="I33" s="684"/>
      <c r="J33" s="80" t="s">
        <v>410</v>
      </c>
    </row>
    <row r="34" spans="1:10" s="61" customFormat="1" ht="15.75" hidden="1" outlineLevel="1">
      <c r="A34" s="66"/>
      <c r="B34" s="67">
        <v>1</v>
      </c>
      <c r="C34" s="75"/>
      <c r="D34" s="691"/>
      <c r="E34" s="692"/>
      <c r="F34" s="693"/>
      <c r="G34" s="694"/>
      <c r="H34" s="695">
        <v>11</v>
      </c>
      <c r="I34" s="696"/>
      <c r="J34" s="82">
        <f>D34*F34*H34</f>
        <v>0</v>
      </c>
    </row>
    <row r="35" spans="1:10" s="61" customFormat="1" ht="15.75" hidden="1" outlineLevel="1">
      <c r="A35" s="66"/>
      <c r="B35" s="67"/>
      <c r="C35" s="75"/>
      <c r="D35" s="691"/>
      <c r="E35" s="692"/>
      <c r="F35" s="693"/>
      <c r="G35" s="694"/>
      <c r="H35" s="695"/>
      <c r="I35" s="696"/>
      <c r="J35" s="82"/>
    </row>
    <row r="36" spans="1:10" s="61" customFormat="1" ht="15.75" hidden="1" outlineLevel="1">
      <c r="A36" s="83" t="s">
        <v>362</v>
      </c>
      <c r="B36" s="84"/>
      <c r="C36" s="681" t="s">
        <v>362</v>
      </c>
      <c r="D36" s="681"/>
      <c r="E36" s="681"/>
      <c r="F36" s="681"/>
      <c r="G36" s="681"/>
      <c r="H36" s="681"/>
      <c r="I36" s="682"/>
      <c r="J36" s="76">
        <f>J34</f>
        <v>0</v>
      </c>
    </row>
    <row r="37" spans="1:10" s="61" customFormat="1" ht="33" customHeight="1" collapsed="1">
      <c r="A37" s="688" t="s">
        <v>598</v>
      </c>
      <c r="B37" s="662"/>
      <c r="C37" s="662"/>
      <c r="D37" s="662"/>
      <c r="E37" s="662"/>
      <c r="F37" s="662"/>
      <c r="G37" s="662"/>
      <c r="H37" s="662"/>
      <c r="I37" s="662"/>
      <c r="J37" s="662"/>
    </row>
    <row r="38" spans="1:10" ht="54">
      <c r="A38" s="77"/>
      <c r="B38" s="85" t="s">
        <v>328</v>
      </c>
      <c r="C38" s="652" t="s">
        <v>363</v>
      </c>
      <c r="D38" s="653"/>
      <c r="E38" s="653"/>
      <c r="F38" s="654"/>
      <c r="G38" s="86" t="s">
        <v>364</v>
      </c>
      <c r="H38" s="652" t="s">
        <v>365</v>
      </c>
      <c r="I38" s="654"/>
      <c r="J38" s="63" t="s">
        <v>366</v>
      </c>
    </row>
    <row r="39" spans="1:10">
      <c r="A39" s="87"/>
      <c r="B39" s="88">
        <v>1</v>
      </c>
      <c r="C39" s="683">
        <v>2</v>
      </c>
      <c r="D39" s="689"/>
      <c r="E39" s="689"/>
      <c r="F39" s="684"/>
      <c r="G39" s="89">
        <v>3</v>
      </c>
      <c r="H39" s="683">
        <v>4</v>
      </c>
      <c r="I39" s="684"/>
      <c r="J39" s="80" t="s">
        <v>367</v>
      </c>
    </row>
    <row r="40" spans="1:10" s="95" customFormat="1" ht="15.6" customHeight="1" outlineLevel="1">
      <c r="A40" s="90"/>
      <c r="B40" s="91">
        <v>1</v>
      </c>
      <c r="C40" s="685" t="s">
        <v>368</v>
      </c>
      <c r="D40" s="686"/>
      <c r="E40" s="686"/>
      <c r="F40" s="687"/>
      <c r="G40" s="92" t="s">
        <v>369</v>
      </c>
      <c r="H40" s="645" t="s">
        <v>369</v>
      </c>
      <c r="I40" s="646"/>
      <c r="J40" s="94">
        <f>J41+J42</f>
        <v>16500</v>
      </c>
    </row>
    <row r="41" spans="1:10" s="61" customFormat="1" ht="30" customHeight="1" outlineLevel="1">
      <c r="A41" s="66"/>
      <c r="B41" s="67" t="s">
        <v>370</v>
      </c>
      <c r="C41" s="675" t="s">
        <v>371</v>
      </c>
      <c r="D41" s="676"/>
      <c r="E41" s="676"/>
      <c r="F41" s="677"/>
      <c r="G41" s="96">
        <v>75000</v>
      </c>
      <c r="H41" s="647">
        <v>22</v>
      </c>
      <c r="I41" s="648"/>
      <c r="J41" s="74">
        <f>G41*H41/100</f>
        <v>16500</v>
      </c>
    </row>
    <row r="42" spans="1:10" s="61" customFormat="1" ht="15.75" outlineLevel="1">
      <c r="A42" s="66"/>
      <c r="B42" s="67" t="s">
        <v>372</v>
      </c>
      <c r="C42" s="675" t="s">
        <v>373</v>
      </c>
      <c r="D42" s="676"/>
      <c r="E42" s="676"/>
      <c r="F42" s="677"/>
      <c r="G42" s="96"/>
      <c r="H42" s="647">
        <v>10</v>
      </c>
      <c r="I42" s="648"/>
      <c r="J42" s="74">
        <f>D42*G42/100</f>
        <v>0</v>
      </c>
    </row>
    <row r="43" spans="1:10" s="95" customFormat="1" ht="15.6" customHeight="1" outlineLevel="1">
      <c r="A43" s="90"/>
      <c r="B43" s="91">
        <v>2</v>
      </c>
      <c r="C43" s="685" t="s">
        <v>374</v>
      </c>
      <c r="D43" s="686"/>
      <c r="E43" s="686"/>
      <c r="F43" s="687"/>
      <c r="G43" s="92" t="s">
        <v>369</v>
      </c>
      <c r="H43" s="645" t="s">
        <v>369</v>
      </c>
      <c r="I43" s="646"/>
      <c r="J43" s="94">
        <f>J44+J45+J46+J47</f>
        <v>2325</v>
      </c>
    </row>
    <row r="44" spans="1:10" s="61" customFormat="1" ht="48" customHeight="1" outlineLevel="1">
      <c r="A44" s="66"/>
      <c r="B44" s="67" t="s">
        <v>375</v>
      </c>
      <c r="C44" s="675" t="s">
        <v>376</v>
      </c>
      <c r="D44" s="676"/>
      <c r="E44" s="676"/>
      <c r="F44" s="677"/>
      <c r="G44" s="96">
        <v>75000</v>
      </c>
      <c r="H44" s="647">
        <v>2.9</v>
      </c>
      <c r="I44" s="648"/>
      <c r="J44" s="74">
        <f>G44*H44/100</f>
        <v>2175</v>
      </c>
    </row>
    <row r="45" spans="1:10" s="61" customFormat="1" ht="15.6" customHeight="1" outlineLevel="1">
      <c r="A45" s="66"/>
      <c r="B45" s="67" t="s">
        <v>377</v>
      </c>
      <c r="C45" s="675" t="s">
        <v>378</v>
      </c>
      <c r="D45" s="676"/>
      <c r="E45" s="676"/>
      <c r="F45" s="677"/>
      <c r="G45" s="96"/>
      <c r="H45" s="647">
        <v>0</v>
      </c>
      <c r="I45" s="648"/>
      <c r="J45" s="74">
        <f>D45*G45/100</f>
        <v>0</v>
      </c>
    </row>
    <row r="46" spans="1:10" s="61" customFormat="1" ht="15.6" customHeight="1" outlineLevel="1">
      <c r="A46" s="66"/>
      <c r="B46" s="67" t="s">
        <v>379</v>
      </c>
      <c r="C46" s="675" t="s">
        <v>380</v>
      </c>
      <c r="D46" s="676"/>
      <c r="E46" s="676"/>
      <c r="F46" s="677"/>
      <c r="G46" s="96">
        <v>75000</v>
      </c>
      <c r="H46" s="647">
        <v>0.2</v>
      </c>
      <c r="I46" s="648"/>
      <c r="J46" s="74">
        <f>G46*H46/100</f>
        <v>150</v>
      </c>
    </row>
    <row r="47" spans="1:10" s="61" customFormat="1" ht="15.6" customHeight="1" outlineLevel="1">
      <c r="A47" s="66"/>
      <c r="B47" s="67" t="s">
        <v>381</v>
      </c>
      <c r="C47" s="675" t="s">
        <v>382</v>
      </c>
      <c r="D47" s="676"/>
      <c r="E47" s="676"/>
      <c r="F47" s="677"/>
      <c r="G47" s="96"/>
      <c r="H47" s="647"/>
      <c r="I47" s="648"/>
      <c r="J47" s="74">
        <f>D47*H47/100</f>
        <v>0</v>
      </c>
    </row>
    <row r="48" spans="1:10" s="95" customFormat="1" ht="30.6" customHeight="1" outlineLevel="1">
      <c r="A48" s="90"/>
      <c r="B48" s="91">
        <v>3</v>
      </c>
      <c r="C48" s="685" t="s">
        <v>383</v>
      </c>
      <c r="D48" s="686"/>
      <c r="E48" s="686"/>
      <c r="F48" s="687"/>
      <c r="G48" s="93">
        <v>75000</v>
      </c>
      <c r="H48" s="678">
        <v>5.0999999999999996</v>
      </c>
      <c r="I48" s="679"/>
      <c r="J48" s="74">
        <f>G48*H48/100</f>
        <v>3825</v>
      </c>
    </row>
    <row r="49" spans="1:10" s="61" customFormat="1" ht="15.75" outlineLevel="1">
      <c r="A49" s="680" t="s">
        <v>362</v>
      </c>
      <c r="B49" s="681"/>
      <c r="C49" s="681"/>
      <c r="D49" s="681"/>
      <c r="E49" s="681"/>
      <c r="F49" s="681"/>
      <c r="G49" s="681"/>
      <c r="H49" s="681"/>
      <c r="I49" s="682"/>
      <c r="J49" s="76">
        <f>J40+J43+J48</f>
        <v>22650</v>
      </c>
    </row>
    <row r="50" spans="1:10" s="61" customFormat="1" ht="24" hidden="1" customHeight="1">
      <c r="A50" s="688" t="s">
        <v>503</v>
      </c>
      <c r="B50" s="662"/>
      <c r="C50" s="662"/>
      <c r="D50" s="662"/>
      <c r="E50" s="662"/>
      <c r="F50" s="662"/>
      <c r="G50" s="662"/>
      <c r="H50" s="662"/>
      <c r="I50" s="662"/>
      <c r="J50" s="662"/>
    </row>
    <row r="51" spans="1:10" ht="27" hidden="1">
      <c r="A51" s="77"/>
      <c r="B51" s="97" t="s">
        <v>328</v>
      </c>
      <c r="C51" s="63" t="s">
        <v>384</v>
      </c>
      <c r="D51" s="690" t="s">
        <v>385</v>
      </c>
      <c r="E51" s="690"/>
      <c r="F51" s="63" t="s">
        <v>386</v>
      </c>
      <c r="G51" s="63" t="s">
        <v>387</v>
      </c>
      <c r="H51" s="690" t="s">
        <v>388</v>
      </c>
      <c r="I51" s="690"/>
      <c r="J51" s="63" t="s">
        <v>389</v>
      </c>
    </row>
    <row r="52" spans="1:10" s="99" customFormat="1" hidden="1">
      <c r="A52" s="98"/>
      <c r="B52" s="80">
        <v>1</v>
      </c>
      <c r="C52" s="80">
        <v>2</v>
      </c>
      <c r="D52" s="683">
        <v>3</v>
      </c>
      <c r="E52" s="684"/>
      <c r="F52" s="80">
        <v>4</v>
      </c>
      <c r="G52" s="80">
        <v>5</v>
      </c>
      <c r="H52" s="683">
        <v>6</v>
      </c>
      <c r="I52" s="684"/>
      <c r="J52" s="80" t="s">
        <v>390</v>
      </c>
    </row>
    <row r="53" spans="1:10" s="61" customFormat="1" ht="15.75" hidden="1" outlineLevel="1">
      <c r="A53" s="66"/>
      <c r="B53" s="67">
        <v>1</v>
      </c>
      <c r="C53" s="66" t="s">
        <v>412</v>
      </c>
      <c r="D53" s="75" t="s">
        <v>392</v>
      </c>
      <c r="E53" s="100"/>
      <c r="F53" s="81"/>
      <c r="G53" s="101"/>
      <c r="H53" s="691">
        <v>12</v>
      </c>
      <c r="I53" s="692"/>
      <c r="J53" s="74">
        <f t="shared" ref="J53:J58" si="1">F53*G53*H53</f>
        <v>0</v>
      </c>
    </row>
    <row r="54" spans="1:10" s="61" customFormat="1" ht="30" hidden="1" customHeight="1" outlineLevel="1">
      <c r="A54" s="66"/>
      <c r="B54" s="67">
        <v>2</v>
      </c>
      <c r="C54" s="66" t="s">
        <v>413</v>
      </c>
      <c r="D54" s="707" t="s">
        <v>414</v>
      </c>
      <c r="E54" s="708"/>
      <c r="F54" s="81"/>
      <c r="G54" s="101"/>
      <c r="H54" s="691">
        <v>12</v>
      </c>
      <c r="I54" s="692"/>
      <c r="J54" s="74">
        <f t="shared" si="1"/>
        <v>0</v>
      </c>
    </row>
    <row r="55" spans="1:10" s="61" customFormat="1" ht="15.75" hidden="1" outlineLevel="1">
      <c r="A55" s="114"/>
      <c r="B55" s="102">
        <v>3</v>
      </c>
      <c r="C55" s="66" t="s">
        <v>415</v>
      </c>
      <c r="D55" s="75" t="s">
        <v>416</v>
      </c>
      <c r="E55" s="100"/>
      <c r="F55" s="81"/>
      <c r="G55" s="101"/>
      <c r="H55" s="691">
        <v>12</v>
      </c>
      <c r="I55" s="692"/>
      <c r="J55" s="74">
        <f t="shared" si="1"/>
        <v>0</v>
      </c>
    </row>
    <row r="56" spans="1:10" s="61" customFormat="1" ht="15.75" hidden="1" outlineLevel="1">
      <c r="A56" s="114"/>
      <c r="B56" s="102">
        <v>4</v>
      </c>
      <c r="C56" s="66" t="s">
        <v>417</v>
      </c>
      <c r="D56" s="75" t="s">
        <v>416</v>
      </c>
      <c r="E56" s="100"/>
      <c r="F56" s="81"/>
      <c r="G56" s="101"/>
      <c r="H56" s="691">
        <v>12</v>
      </c>
      <c r="I56" s="692"/>
      <c r="J56" s="74">
        <f t="shared" si="1"/>
        <v>0</v>
      </c>
    </row>
    <row r="57" spans="1:10" s="61" customFormat="1" ht="15.75" hidden="1" outlineLevel="1">
      <c r="A57" s="114"/>
      <c r="B57" s="102">
        <v>5</v>
      </c>
      <c r="C57" s="66" t="s">
        <v>391</v>
      </c>
      <c r="D57" s="75" t="s">
        <v>418</v>
      </c>
      <c r="E57" s="100"/>
      <c r="F57" s="81"/>
      <c r="G57" s="101"/>
      <c r="H57" s="691">
        <v>12</v>
      </c>
      <c r="I57" s="692"/>
      <c r="J57" s="74">
        <f t="shared" si="1"/>
        <v>0</v>
      </c>
    </row>
    <row r="58" spans="1:10" s="61" customFormat="1" ht="15.75" hidden="1" outlineLevel="1">
      <c r="A58" s="114"/>
      <c r="B58" s="102">
        <v>6</v>
      </c>
      <c r="C58" s="66" t="s">
        <v>419</v>
      </c>
      <c r="D58" s="709" t="s">
        <v>420</v>
      </c>
      <c r="E58" s="710"/>
      <c r="F58" s="81"/>
      <c r="G58" s="101"/>
      <c r="H58" s="691">
        <v>12</v>
      </c>
      <c r="I58" s="692"/>
      <c r="J58" s="74">
        <f t="shared" si="1"/>
        <v>0</v>
      </c>
    </row>
    <row r="59" spans="1:10" s="61" customFormat="1" ht="15.75" hidden="1" outlineLevel="1">
      <c r="A59" s="680" t="s">
        <v>362</v>
      </c>
      <c r="B59" s="681"/>
      <c r="C59" s="681"/>
      <c r="D59" s="681"/>
      <c r="E59" s="681"/>
      <c r="F59" s="681"/>
      <c r="G59" s="681"/>
      <c r="H59" s="681"/>
      <c r="I59" s="682"/>
      <c r="J59" s="103">
        <f>SUM(J53:J58)</f>
        <v>0</v>
      </c>
    </row>
    <row r="60" spans="1:10" s="61" customFormat="1" ht="21.75" hidden="1" customHeight="1">
      <c r="A60" s="688" t="s">
        <v>504</v>
      </c>
      <c r="B60" s="662"/>
      <c r="C60" s="662"/>
      <c r="D60" s="662"/>
      <c r="E60" s="662"/>
      <c r="F60" s="662"/>
      <c r="G60" s="662"/>
      <c r="H60" s="662"/>
      <c r="I60" s="662"/>
      <c r="J60" s="662"/>
    </row>
    <row r="61" spans="1:10" s="61" customFormat="1" ht="31.5" hidden="1" outlineLevel="1">
      <c r="A61" s="66"/>
      <c r="B61" s="67">
        <v>1</v>
      </c>
      <c r="C61" s="66" t="s">
        <v>422</v>
      </c>
      <c r="D61" s="709" t="s">
        <v>423</v>
      </c>
      <c r="E61" s="710"/>
      <c r="F61" s="68"/>
      <c r="G61" s="104"/>
      <c r="H61" s="713">
        <v>12</v>
      </c>
      <c r="I61" s="714"/>
      <c r="J61" s="74">
        <f>F61*G61*H61</f>
        <v>0</v>
      </c>
    </row>
    <row r="62" spans="1:10" s="61" customFormat="1" ht="15.75" hidden="1" outlineLevel="1">
      <c r="A62" s="680" t="s">
        <v>362</v>
      </c>
      <c r="B62" s="681"/>
      <c r="C62" s="681"/>
      <c r="D62" s="681"/>
      <c r="E62" s="681"/>
      <c r="F62" s="681"/>
      <c r="G62" s="681"/>
      <c r="H62" s="681"/>
      <c r="I62" s="682"/>
      <c r="J62" s="76">
        <f>SUM(J61:J61)</f>
        <v>0</v>
      </c>
    </row>
    <row r="63" spans="1:10" s="61" customFormat="1" ht="22.5" hidden="1" customHeight="1">
      <c r="A63" s="688" t="s">
        <v>505</v>
      </c>
      <c r="B63" s="662"/>
      <c r="C63" s="662"/>
      <c r="D63" s="662"/>
      <c r="E63" s="662"/>
      <c r="F63" s="662"/>
      <c r="G63" s="662"/>
      <c r="H63" s="662"/>
      <c r="I63" s="662"/>
      <c r="J63" s="662"/>
    </row>
    <row r="64" spans="1:10" s="61" customFormat="1" ht="15.75" hidden="1" outlineLevel="1">
      <c r="A64" s="66"/>
      <c r="B64" s="67">
        <v>1</v>
      </c>
      <c r="C64" s="75" t="s">
        <v>425</v>
      </c>
      <c r="D64" s="709" t="s">
        <v>426</v>
      </c>
      <c r="E64" s="710"/>
      <c r="F64" s="69"/>
      <c r="G64" s="101"/>
      <c r="H64" s="691">
        <v>12</v>
      </c>
      <c r="I64" s="692"/>
      <c r="J64" s="74">
        <f>F64*G64*H64</f>
        <v>0</v>
      </c>
    </row>
    <row r="65" spans="1:10" s="61" customFormat="1" ht="15.75" hidden="1" outlineLevel="1">
      <c r="A65" s="66"/>
      <c r="B65" s="67">
        <v>2</v>
      </c>
      <c r="C65" s="75" t="s">
        <v>427</v>
      </c>
      <c r="D65" s="709" t="s">
        <v>428</v>
      </c>
      <c r="E65" s="710"/>
      <c r="F65" s="69"/>
      <c r="G65" s="101"/>
      <c r="H65" s="691">
        <v>12</v>
      </c>
      <c r="I65" s="692"/>
      <c r="J65" s="74">
        <f>F65*G65*H65</f>
        <v>0</v>
      </c>
    </row>
    <row r="66" spans="1:10" s="61" customFormat="1" ht="15.75" hidden="1" outlineLevel="1">
      <c r="A66" s="66"/>
      <c r="B66" s="67">
        <v>3</v>
      </c>
      <c r="C66" s="75" t="s">
        <v>429</v>
      </c>
      <c r="D66" s="709" t="s">
        <v>430</v>
      </c>
      <c r="E66" s="710"/>
      <c r="F66" s="69"/>
      <c r="G66" s="101"/>
      <c r="H66" s="691">
        <v>12</v>
      </c>
      <c r="I66" s="692"/>
      <c r="J66" s="74">
        <f>F66*G66*H66</f>
        <v>0</v>
      </c>
    </row>
    <row r="67" spans="1:10" s="61" customFormat="1" ht="15.75" hidden="1" outlineLevel="1">
      <c r="A67" s="66"/>
      <c r="B67" s="67">
        <v>4</v>
      </c>
      <c r="C67" s="75" t="s">
        <v>431</v>
      </c>
      <c r="D67" s="709" t="s">
        <v>430</v>
      </c>
      <c r="E67" s="710"/>
      <c r="F67" s="69"/>
      <c r="G67" s="101"/>
      <c r="H67" s="691">
        <v>12</v>
      </c>
      <c r="I67" s="692"/>
      <c r="J67" s="74">
        <f>F67*G67*H67</f>
        <v>0</v>
      </c>
    </row>
    <row r="68" spans="1:10" s="61" customFormat="1" ht="15.75" hidden="1" outlineLevel="1">
      <c r="A68" s="66"/>
      <c r="B68" s="67">
        <v>5</v>
      </c>
      <c r="C68" s="75" t="s">
        <v>432</v>
      </c>
      <c r="D68" s="709" t="s">
        <v>430</v>
      </c>
      <c r="E68" s="710"/>
      <c r="F68" s="69"/>
      <c r="G68" s="101"/>
      <c r="H68" s="691">
        <v>12</v>
      </c>
      <c r="I68" s="692"/>
      <c r="J68" s="74">
        <f>F68*G68*H68</f>
        <v>0</v>
      </c>
    </row>
    <row r="69" spans="1:10" s="61" customFormat="1" ht="15.75" hidden="1" outlineLevel="1">
      <c r="A69" s="680" t="s">
        <v>362</v>
      </c>
      <c r="B69" s="681"/>
      <c r="C69" s="681"/>
      <c r="D69" s="681"/>
      <c r="E69" s="681"/>
      <c r="F69" s="681"/>
      <c r="G69" s="681"/>
      <c r="H69" s="681"/>
      <c r="I69" s="682"/>
      <c r="J69" s="76">
        <f>SUM(J64:J68)</f>
        <v>0</v>
      </c>
    </row>
    <row r="70" spans="1:10" s="61" customFormat="1" ht="28.15" hidden="1" customHeight="1">
      <c r="A70" s="688" t="s">
        <v>599</v>
      </c>
      <c r="B70" s="662"/>
      <c r="C70" s="662"/>
      <c r="D70" s="662"/>
      <c r="E70" s="662"/>
      <c r="F70" s="662"/>
      <c r="G70" s="662"/>
      <c r="H70" s="662"/>
      <c r="I70" s="662"/>
      <c r="J70" s="662"/>
    </row>
    <row r="71" spans="1:10" ht="27" hidden="1">
      <c r="A71" s="77"/>
      <c r="B71" s="97" t="s">
        <v>328</v>
      </c>
      <c r="C71" s="63" t="s">
        <v>384</v>
      </c>
      <c r="D71" s="690" t="s">
        <v>385</v>
      </c>
      <c r="E71" s="690"/>
      <c r="F71" s="63" t="s">
        <v>386</v>
      </c>
      <c r="G71" s="63" t="s">
        <v>387</v>
      </c>
      <c r="H71" s="690" t="s">
        <v>388</v>
      </c>
      <c r="I71" s="690"/>
      <c r="J71" s="63" t="s">
        <v>389</v>
      </c>
    </row>
    <row r="72" spans="1:10" s="99" customFormat="1" hidden="1">
      <c r="A72" s="98"/>
      <c r="B72" s="80">
        <v>1</v>
      </c>
      <c r="C72" s="80">
        <v>2</v>
      </c>
      <c r="D72" s="683">
        <v>3</v>
      </c>
      <c r="E72" s="684"/>
      <c r="F72" s="80">
        <v>4</v>
      </c>
      <c r="G72" s="80">
        <v>5</v>
      </c>
      <c r="H72" s="683">
        <v>6</v>
      </c>
      <c r="I72" s="684"/>
      <c r="J72" s="80" t="s">
        <v>390</v>
      </c>
    </row>
    <row r="73" spans="1:10" s="95" customFormat="1" ht="31.5" hidden="1" outlineLevel="2">
      <c r="A73" s="90"/>
      <c r="B73" s="91" t="s">
        <v>434</v>
      </c>
      <c r="C73" s="90" t="s">
        <v>435</v>
      </c>
      <c r="D73" s="711" t="s">
        <v>369</v>
      </c>
      <c r="E73" s="712"/>
      <c r="F73" s="106" t="s">
        <v>369</v>
      </c>
      <c r="G73" s="106" t="s">
        <v>369</v>
      </c>
      <c r="H73" s="715" t="s">
        <v>369</v>
      </c>
      <c r="I73" s="716"/>
      <c r="J73" s="94"/>
    </row>
    <row r="74" spans="1:10" s="61" customFormat="1" ht="15.75" hidden="1" outlineLevel="2">
      <c r="A74" s="66"/>
      <c r="B74" s="107" t="s">
        <v>370</v>
      </c>
      <c r="C74" s="66"/>
      <c r="D74" s="675"/>
      <c r="E74" s="677"/>
      <c r="F74" s="105"/>
      <c r="G74" s="101"/>
      <c r="H74" s="713"/>
      <c r="I74" s="714"/>
      <c r="J74" s="74">
        <f t="shared" ref="J74:J79" si="2">F74*G74*H74</f>
        <v>0</v>
      </c>
    </row>
    <row r="75" spans="1:10" s="61" customFormat="1" ht="15.75" hidden="1" outlineLevel="2">
      <c r="A75" s="66"/>
      <c r="B75" s="67" t="s">
        <v>372</v>
      </c>
      <c r="C75" s="66"/>
      <c r="D75" s="675"/>
      <c r="E75" s="677"/>
      <c r="F75" s="105"/>
      <c r="G75" s="101"/>
      <c r="H75" s="713"/>
      <c r="I75" s="714"/>
      <c r="J75" s="74">
        <f t="shared" si="2"/>
        <v>0</v>
      </c>
    </row>
    <row r="76" spans="1:10" s="61" customFormat="1" ht="15.75" hidden="1" outlineLevel="2">
      <c r="A76" s="66"/>
      <c r="B76" s="107" t="s">
        <v>440</v>
      </c>
      <c r="C76" s="66"/>
      <c r="D76" s="675"/>
      <c r="E76" s="677"/>
      <c r="F76" s="105"/>
      <c r="G76" s="101"/>
      <c r="H76" s="713"/>
      <c r="I76" s="714"/>
      <c r="J76" s="74">
        <f>F76*G76*H76</f>
        <v>0</v>
      </c>
    </row>
    <row r="77" spans="1:10" s="61" customFormat="1" ht="15.75" hidden="1" outlineLevel="2">
      <c r="A77" s="66"/>
      <c r="B77" s="67" t="s">
        <v>442</v>
      </c>
      <c r="C77" s="66"/>
      <c r="D77" s="675"/>
      <c r="E77" s="677"/>
      <c r="F77" s="105"/>
      <c r="G77" s="101"/>
      <c r="H77" s="713"/>
      <c r="I77" s="714"/>
      <c r="J77" s="74">
        <f t="shared" si="2"/>
        <v>0</v>
      </c>
    </row>
    <row r="78" spans="1:10" s="61" customFormat="1" ht="15.75" hidden="1" outlineLevel="2">
      <c r="A78" s="66"/>
      <c r="B78" s="67" t="s">
        <v>444</v>
      </c>
      <c r="C78" s="66"/>
      <c r="D78" s="675"/>
      <c r="E78" s="677"/>
      <c r="F78" s="105"/>
      <c r="G78" s="101"/>
      <c r="H78" s="713"/>
      <c r="I78" s="714"/>
      <c r="J78" s="74"/>
    </row>
    <row r="79" spans="1:10" s="61" customFormat="1" ht="15.75" hidden="1" outlineLevel="2">
      <c r="A79" s="66"/>
      <c r="B79" s="67" t="s">
        <v>454</v>
      </c>
      <c r="C79" s="66"/>
      <c r="D79" s="675"/>
      <c r="E79" s="677"/>
      <c r="F79" s="105"/>
      <c r="G79" s="101"/>
      <c r="H79" s="713"/>
      <c r="I79" s="714"/>
      <c r="J79" s="74">
        <f t="shared" si="2"/>
        <v>0</v>
      </c>
    </row>
    <row r="80" spans="1:10" s="95" customFormat="1" ht="31.5" hidden="1" outlineLevel="2">
      <c r="A80" s="90"/>
      <c r="B80" s="91" t="s">
        <v>455</v>
      </c>
      <c r="C80" s="90" t="s">
        <v>456</v>
      </c>
      <c r="D80" s="711" t="s">
        <v>369</v>
      </c>
      <c r="E80" s="712"/>
      <c r="F80" s="106" t="s">
        <v>369</v>
      </c>
      <c r="G80" s="106" t="s">
        <v>369</v>
      </c>
      <c r="H80" s="715" t="s">
        <v>369</v>
      </c>
      <c r="I80" s="716"/>
      <c r="J80" s="94"/>
    </row>
    <row r="81" spans="1:10" s="61" customFormat="1" ht="15.75" hidden="1" outlineLevel="2">
      <c r="A81" s="66"/>
      <c r="B81" s="67" t="s">
        <v>375</v>
      </c>
      <c r="C81" s="66"/>
      <c r="D81" s="675"/>
      <c r="E81" s="677"/>
      <c r="F81" s="105"/>
      <c r="G81" s="101"/>
      <c r="H81" s="713"/>
      <c r="I81" s="714"/>
      <c r="J81" s="74">
        <f t="shared" ref="J81:J86" si="3">G81*H81*I81</f>
        <v>0</v>
      </c>
    </row>
    <row r="82" spans="1:10" s="61" customFormat="1" ht="15.75" hidden="1" outlineLevel="2">
      <c r="A82" s="66"/>
      <c r="B82" s="67" t="s">
        <v>377</v>
      </c>
      <c r="C82" s="66"/>
      <c r="D82" s="675"/>
      <c r="E82" s="677"/>
      <c r="F82" s="105"/>
      <c r="G82" s="101"/>
      <c r="H82" s="713"/>
      <c r="I82" s="714"/>
      <c r="J82" s="74">
        <f t="shared" si="3"/>
        <v>0</v>
      </c>
    </row>
    <row r="83" spans="1:10" s="61" customFormat="1" ht="15.75" hidden="1" outlineLevel="2">
      <c r="A83" s="66"/>
      <c r="B83" s="67" t="s">
        <v>379</v>
      </c>
      <c r="C83" s="66"/>
      <c r="D83" s="675"/>
      <c r="E83" s="677"/>
      <c r="F83" s="105"/>
      <c r="G83" s="101"/>
      <c r="H83" s="713"/>
      <c r="I83" s="714"/>
      <c r="J83" s="74">
        <f t="shared" si="3"/>
        <v>0</v>
      </c>
    </row>
    <row r="84" spans="1:10" s="61" customFormat="1" ht="15.75" hidden="1" outlineLevel="2">
      <c r="A84" s="66"/>
      <c r="B84" s="67" t="s">
        <v>381</v>
      </c>
      <c r="C84" s="66"/>
      <c r="D84" s="675"/>
      <c r="E84" s="677"/>
      <c r="F84" s="105"/>
      <c r="G84" s="101"/>
      <c r="H84" s="713"/>
      <c r="I84" s="714"/>
      <c r="J84" s="74">
        <f t="shared" si="3"/>
        <v>0</v>
      </c>
    </row>
    <row r="85" spans="1:10" s="61" customFormat="1" ht="15.75" hidden="1" outlineLevel="2">
      <c r="A85" s="66"/>
      <c r="B85" s="67" t="s">
        <v>463</v>
      </c>
      <c r="C85" s="66"/>
      <c r="D85" s="675"/>
      <c r="E85" s="677"/>
      <c r="F85" s="105"/>
      <c r="G85" s="101"/>
      <c r="H85" s="713"/>
      <c r="I85" s="714"/>
      <c r="J85" s="74">
        <f t="shared" si="3"/>
        <v>0</v>
      </c>
    </row>
    <row r="86" spans="1:10" s="61" customFormat="1" ht="15.75" hidden="1" outlineLevel="2">
      <c r="A86" s="66"/>
      <c r="B86" s="67" t="s">
        <v>464</v>
      </c>
      <c r="C86" s="66"/>
      <c r="D86" s="675"/>
      <c r="E86" s="677"/>
      <c r="F86" s="105"/>
      <c r="G86" s="101"/>
      <c r="H86" s="713"/>
      <c r="I86" s="714"/>
      <c r="J86" s="74">
        <f t="shared" si="3"/>
        <v>0</v>
      </c>
    </row>
    <row r="87" spans="1:10" s="61" customFormat="1" ht="15.75" hidden="1" outlineLevel="2">
      <c r="A87" s="680" t="s">
        <v>362</v>
      </c>
      <c r="B87" s="681"/>
      <c r="C87" s="681"/>
      <c r="D87" s="681"/>
      <c r="E87" s="681"/>
      <c r="F87" s="681"/>
      <c r="G87" s="681"/>
      <c r="H87" s="681"/>
      <c r="I87" s="682"/>
      <c r="J87" s="103">
        <f>SUM(J74:J86)</f>
        <v>0</v>
      </c>
    </row>
    <row r="88" spans="1:10" s="61" customFormat="1" ht="24.6" hidden="1" customHeight="1">
      <c r="A88" s="688" t="s">
        <v>600</v>
      </c>
      <c r="B88" s="662"/>
      <c r="C88" s="662"/>
      <c r="D88" s="662"/>
      <c r="E88" s="662"/>
      <c r="F88" s="662"/>
      <c r="G88" s="662"/>
      <c r="H88" s="662"/>
      <c r="I88" s="662"/>
      <c r="J88" s="662"/>
    </row>
    <row r="89" spans="1:10" ht="27" hidden="1">
      <c r="A89" s="77"/>
      <c r="B89" s="97" t="s">
        <v>328</v>
      </c>
      <c r="C89" s="63" t="s">
        <v>384</v>
      </c>
      <c r="D89" s="690" t="s">
        <v>385</v>
      </c>
      <c r="E89" s="690"/>
      <c r="F89" s="63" t="s">
        <v>386</v>
      </c>
      <c r="G89" s="63" t="s">
        <v>387</v>
      </c>
      <c r="H89" s="690" t="s">
        <v>388</v>
      </c>
      <c r="I89" s="690"/>
      <c r="J89" s="63" t="s">
        <v>389</v>
      </c>
    </row>
    <row r="90" spans="1:10" s="99" customFormat="1" hidden="1">
      <c r="A90" s="98"/>
      <c r="B90" s="80">
        <v>1</v>
      </c>
      <c r="C90" s="80">
        <v>2</v>
      </c>
      <c r="D90" s="683">
        <v>3</v>
      </c>
      <c r="E90" s="684"/>
      <c r="F90" s="80">
        <v>4</v>
      </c>
      <c r="G90" s="80">
        <v>5</v>
      </c>
      <c r="H90" s="683">
        <v>6</v>
      </c>
      <c r="I90" s="684"/>
      <c r="J90" s="80" t="s">
        <v>390</v>
      </c>
    </row>
    <row r="91" spans="1:10" s="61" customFormat="1" ht="15.75" hidden="1" outlineLevel="2">
      <c r="A91" s="66"/>
      <c r="B91" s="67">
        <v>1</v>
      </c>
      <c r="C91" s="66"/>
      <c r="D91" s="675"/>
      <c r="E91" s="677"/>
      <c r="F91" s="70"/>
      <c r="G91" s="101"/>
      <c r="H91" s="713">
        <v>12</v>
      </c>
      <c r="I91" s="714"/>
      <c r="J91" s="74">
        <f t="shared" ref="J91:J96" si="4">F91*G91*H91</f>
        <v>0</v>
      </c>
    </row>
    <row r="92" spans="1:10" s="61" customFormat="1" ht="15.75" hidden="1" outlineLevel="2">
      <c r="A92" s="66"/>
      <c r="B92" s="67">
        <v>2</v>
      </c>
      <c r="C92" s="66"/>
      <c r="D92" s="675"/>
      <c r="E92" s="677"/>
      <c r="F92" s="70"/>
      <c r="G92" s="101"/>
      <c r="H92" s="713"/>
      <c r="I92" s="714"/>
      <c r="J92" s="74">
        <f t="shared" si="4"/>
        <v>0</v>
      </c>
    </row>
    <row r="93" spans="1:10" s="61" customFormat="1" ht="15.75" hidden="1" outlineLevel="2">
      <c r="A93" s="66"/>
      <c r="B93" s="67">
        <v>3</v>
      </c>
      <c r="C93" s="66"/>
      <c r="D93" s="675"/>
      <c r="E93" s="677"/>
      <c r="F93" s="70"/>
      <c r="G93" s="101"/>
      <c r="H93" s="713"/>
      <c r="I93" s="714"/>
      <c r="J93" s="74">
        <f t="shared" si="4"/>
        <v>0</v>
      </c>
    </row>
    <row r="94" spans="1:10" s="61" customFormat="1" ht="15.75" hidden="1" outlineLevel="2">
      <c r="A94" s="66"/>
      <c r="B94" s="67">
        <v>4</v>
      </c>
      <c r="C94" s="66"/>
      <c r="D94" s="675"/>
      <c r="E94" s="677"/>
      <c r="F94" s="70"/>
      <c r="G94" s="101"/>
      <c r="H94" s="713"/>
      <c r="I94" s="714"/>
      <c r="J94" s="74">
        <f t="shared" si="4"/>
        <v>0</v>
      </c>
    </row>
    <row r="95" spans="1:10" s="61" customFormat="1" ht="15.75" hidden="1" outlineLevel="2">
      <c r="A95" s="66"/>
      <c r="B95" s="67">
        <v>5</v>
      </c>
      <c r="C95" s="66"/>
      <c r="D95" s="675"/>
      <c r="E95" s="677"/>
      <c r="F95" s="70"/>
      <c r="G95" s="101"/>
      <c r="H95" s="713"/>
      <c r="I95" s="714"/>
      <c r="J95" s="74">
        <f t="shared" si="4"/>
        <v>0</v>
      </c>
    </row>
    <row r="96" spans="1:10" s="61" customFormat="1" ht="16.899999999999999" hidden="1" customHeight="1" outlineLevel="2">
      <c r="A96" s="66"/>
      <c r="B96" s="67">
        <v>6</v>
      </c>
      <c r="C96" s="66"/>
      <c r="D96" s="675"/>
      <c r="E96" s="677"/>
      <c r="F96" s="70"/>
      <c r="G96" s="101"/>
      <c r="H96" s="713"/>
      <c r="I96" s="714"/>
      <c r="J96" s="74">
        <f t="shared" si="4"/>
        <v>0</v>
      </c>
    </row>
    <row r="97" spans="1:10" s="61" customFormat="1" ht="15.75" hidden="1" outlineLevel="1">
      <c r="A97" s="680" t="s">
        <v>362</v>
      </c>
      <c r="B97" s="681"/>
      <c r="C97" s="681"/>
      <c r="D97" s="681"/>
      <c r="E97" s="681"/>
      <c r="F97" s="681"/>
      <c r="G97" s="681"/>
      <c r="H97" s="681"/>
      <c r="I97" s="682"/>
      <c r="J97" s="103">
        <f>SUM(J91:J96)</f>
        <v>0</v>
      </c>
    </row>
    <row r="98" spans="1:10" s="61" customFormat="1" ht="32.450000000000003" hidden="1" customHeight="1">
      <c r="A98" s="688" t="s">
        <v>601</v>
      </c>
      <c r="B98" s="662"/>
      <c r="C98" s="662"/>
      <c r="D98" s="662"/>
      <c r="E98" s="662"/>
      <c r="F98" s="662"/>
      <c r="G98" s="662"/>
      <c r="H98" s="662"/>
      <c r="I98" s="662"/>
      <c r="J98" s="662"/>
    </row>
    <row r="99" spans="1:10" s="61" customFormat="1" ht="78.75" hidden="1">
      <c r="A99" s="108"/>
      <c r="B99" s="109" t="s">
        <v>328</v>
      </c>
      <c r="C99" s="720" t="s">
        <v>384</v>
      </c>
      <c r="D99" s="721"/>
      <c r="E99" s="721"/>
      <c r="F99" s="722"/>
      <c r="G99" s="110" t="s">
        <v>475</v>
      </c>
      <c r="H99" s="720" t="s">
        <v>365</v>
      </c>
      <c r="I99" s="722"/>
      <c r="J99" s="110" t="s">
        <v>476</v>
      </c>
    </row>
    <row r="100" spans="1:10" s="61" customFormat="1" ht="15.75" hidden="1">
      <c r="A100" s="111"/>
      <c r="B100" s="112">
        <v>1</v>
      </c>
      <c r="C100" s="723">
        <v>2</v>
      </c>
      <c r="D100" s="728"/>
      <c r="E100" s="728"/>
      <c r="F100" s="724"/>
      <c r="G100" s="65">
        <v>3</v>
      </c>
      <c r="H100" s="723">
        <v>4</v>
      </c>
      <c r="I100" s="724"/>
      <c r="J100" s="65" t="s">
        <v>367</v>
      </c>
    </row>
    <row r="101" spans="1:10" s="95" customFormat="1" ht="15.75" hidden="1" outlineLevel="1">
      <c r="A101" s="90"/>
      <c r="B101" s="91">
        <v>1</v>
      </c>
      <c r="C101" s="725"/>
      <c r="D101" s="726"/>
      <c r="E101" s="726"/>
      <c r="F101" s="727"/>
      <c r="G101" s="113" t="s">
        <v>369</v>
      </c>
      <c r="H101" s="645" t="s">
        <v>369</v>
      </c>
      <c r="I101" s="646"/>
      <c r="J101" s="94">
        <f>J102+J103</f>
        <v>0</v>
      </c>
    </row>
    <row r="102" spans="1:10" s="61" customFormat="1" ht="28.15" hidden="1" customHeight="1" outlineLevel="1">
      <c r="A102" s="66"/>
      <c r="B102" s="67" t="s">
        <v>370</v>
      </c>
      <c r="C102" s="729"/>
      <c r="D102" s="730"/>
      <c r="E102" s="730"/>
      <c r="F102" s="731"/>
      <c r="G102" s="115"/>
      <c r="H102" s="647"/>
      <c r="I102" s="648"/>
      <c r="J102" s="74">
        <f>D102*H102/100</f>
        <v>0</v>
      </c>
    </row>
    <row r="103" spans="1:10" s="61" customFormat="1" ht="15.75" hidden="1" outlineLevel="1">
      <c r="A103" s="66"/>
      <c r="B103" s="67" t="s">
        <v>372</v>
      </c>
      <c r="C103" s="729"/>
      <c r="D103" s="730"/>
      <c r="E103" s="730"/>
      <c r="F103" s="731"/>
      <c r="G103" s="115"/>
      <c r="H103" s="647"/>
      <c r="I103" s="648"/>
      <c r="J103" s="74">
        <f>D103*H103/100</f>
        <v>0</v>
      </c>
    </row>
    <row r="104" spans="1:10" s="61" customFormat="1" ht="15.75" hidden="1" outlineLevel="1">
      <c r="A104" s="680" t="s">
        <v>362</v>
      </c>
      <c r="B104" s="681"/>
      <c r="C104" s="681"/>
      <c r="D104" s="681"/>
      <c r="E104" s="681"/>
      <c r="F104" s="681"/>
      <c r="G104" s="681"/>
      <c r="H104" s="681"/>
      <c r="I104" s="682"/>
      <c r="J104" s="76">
        <f>J101</f>
        <v>0</v>
      </c>
    </row>
    <row r="105" spans="1:10" s="61" customFormat="1" ht="22.9" customHeight="1" collapsed="1">
      <c r="A105" s="688" t="s">
        <v>602</v>
      </c>
      <c r="B105" s="662"/>
      <c r="C105" s="662"/>
      <c r="D105" s="662"/>
      <c r="E105" s="662"/>
      <c r="F105" s="662"/>
      <c r="G105" s="662"/>
      <c r="H105" s="662"/>
      <c r="I105" s="662"/>
      <c r="J105" s="697"/>
    </row>
    <row r="106" spans="1:10" ht="25.5">
      <c r="A106" s="77"/>
      <c r="B106" s="78" t="s">
        <v>328</v>
      </c>
      <c r="C106" s="63" t="s">
        <v>384</v>
      </c>
      <c r="D106" s="652" t="s">
        <v>385</v>
      </c>
      <c r="E106" s="654"/>
      <c r="F106" s="652" t="s">
        <v>386</v>
      </c>
      <c r="G106" s="654"/>
      <c r="H106" s="652" t="s">
        <v>395</v>
      </c>
      <c r="I106" s="654"/>
      <c r="J106" s="63" t="s">
        <v>389</v>
      </c>
    </row>
    <row r="107" spans="1:10" ht="13.5">
      <c r="A107" s="77"/>
      <c r="B107" s="80">
        <v>1</v>
      </c>
      <c r="C107" s="80">
        <v>2</v>
      </c>
      <c r="D107" s="683">
        <v>3</v>
      </c>
      <c r="E107" s="684"/>
      <c r="F107" s="683">
        <v>4</v>
      </c>
      <c r="G107" s="684"/>
      <c r="H107" s="683">
        <v>5</v>
      </c>
      <c r="I107" s="684"/>
      <c r="J107" s="80" t="s">
        <v>394</v>
      </c>
    </row>
    <row r="108" spans="1:10" s="61" customFormat="1" ht="15.75" outlineLevel="1">
      <c r="A108" s="66"/>
      <c r="B108" s="67">
        <v>1</v>
      </c>
      <c r="C108" s="75" t="s">
        <v>851</v>
      </c>
      <c r="D108" s="691" t="s">
        <v>398</v>
      </c>
      <c r="E108" s="692"/>
      <c r="F108" s="693">
        <v>1</v>
      </c>
      <c r="G108" s="694"/>
      <c r="H108" s="695">
        <v>30000</v>
      </c>
      <c r="I108" s="696"/>
      <c r="J108" s="82">
        <f>F108*H108</f>
        <v>30000</v>
      </c>
    </row>
    <row r="109" spans="1:10" s="61" customFormat="1" ht="15.75" outlineLevel="1">
      <c r="A109" s="66"/>
      <c r="B109" s="67"/>
      <c r="C109" s="75"/>
      <c r="D109" s="691"/>
      <c r="E109" s="692"/>
      <c r="F109" s="693"/>
      <c r="G109" s="694"/>
      <c r="H109" s="695"/>
      <c r="I109" s="696"/>
      <c r="J109" s="82">
        <f>F109*H109</f>
        <v>0</v>
      </c>
    </row>
    <row r="110" spans="1:10" s="61" customFormat="1" ht="15.75" hidden="1" outlineLevel="1">
      <c r="A110" s="66"/>
      <c r="B110" s="67"/>
      <c r="C110" s="75"/>
      <c r="D110" s="691"/>
      <c r="E110" s="692"/>
      <c r="F110" s="693"/>
      <c r="G110" s="694"/>
      <c r="H110" s="695"/>
      <c r="I110" s="696"/>
      <c r="J110" s="82">
        <f>F110*H110</f>
        <v>0</v>
      </c>
    </row>
    <row r="111" spans="1:10" s="61" customFormat="1" ht="15.75" hidden="1" outlineLevel="1">
      <c r="A111" s="66"/>
      <c r="B111" s="67"/>
      <c r="C111" s="75"/>
      <c r="D111" s="691"/>
      <c r="E111" s="692"/>
      <c r="F111" s="693"/>
      <c r="G111" s="694"/>
      <c r="H111" s="695"/>
      <c r="I111" s="696"/>
      <c r="J111" s="82">
        <f>F111*H111</f>
        <v>0</v>
      </c>
    </row>
    <row r="112" spans="1:10" s="61" customFormat="1" ht="15.75" hidden="1" outlineLevel="1">
      <c r="A112" s="66"/>
      <c r="B112" s="67"/>
      <c r="C112" s="75"/>
      <c r="D112" s="691"/>
      <c r="E112" s="692"/>
      <c r="F112" s="693"/>
      <c r="G112" s="694"/>
      <c r="H112" s="695"/>
      <c r="I112" s="696"/>
      <c r="J112" s="82">
        <f>F112*H112</f>
        <v>0</v>
      </c>
    </row>
    <row r="113" spans="1:10" s="61" customFormat="1" ht="15.75" outlineLevel="1">
      <c r="A113" s="83" t="s">
        <v>362</v>
      </c>
      <c r="B113" s="84"/>
      <c r="C113" s="681" t="s">
        <v>362</v>
      </c>
      <c r="D113" s="681"/>
      <c r="E113" s="681"/>
      <c r="F113" s="681"/>
      <c r="G113" s="681"/>
      <c r="H113" s="681"/>
      <c r="I113" s="682"/>
      <c r="J113" s="76">
        <f>J108</f>
        <v>30000</v>
      </c>
    </row>
    <row r="114" spans="1:10" s="61" customFormat="1" ht="27" hidden="1" customHeight="1">
      <c r="A114" s="688" t="s">
        <v>603</v>
      </c>
      <c r="B114" s="662"/>
      <c r="C114" s="662"/>
      <c r="D114" s="662"/>
      <c r="E114" s="662"/>
      <c r="F114" s="662"/>
      <c r="G114" s="662"/>
      <c r="H114" s="662"/>
      <c r="I114" s="662"/>
      <c r="J114" s="697"/>
    </row>
    <row r="115" spans="1:10" s="121" customFormat="1" ht="30.6" hidden="1" customHeight="1">
      <c r="A115" s="118"/>
      <c r="B115" s="119" t="s">
        <v>328</v>
      </c>
      <c r="C115" s="120" t="s">
        <v>384</v>
      </c>
      <c r="D115" s="740" t="s">
        <v>494</v>
      </c>
      <c r="E115" s="741"/>
      <c r="F115" s="740" t="s">
        <v>495</v>
      </c>
      <c r="G115" s="741"/>
      <c r="H115" s="740" t="s">
        <v>395</v>
      </c>
      <c r="I115" s="741"/>
      <c r="J115" s="120" t="s">
        <v>389</v>
      </c>
    </row>
    <row r="116" spans="1:10" s="121" customFormat="1" ht="30" hidden="1">
      <c r="A116" s="118"/>
      <c r="B116" s="122">
        <v>1</v>
      </c>
      <c r="C116" s="122">
        <v>2</v>
      </c>
      <c r="D116" s="742">
        <v>3</v>
      </c>
      <c r="E116" s="743"/>
      <c r="F116" s="742">
        <v>4</v>
      </c>
      <c r="G116" s="743"/>
      <c r="H116" s="742">
        <v>5</v>
      </c>
      <c r="I116" s="743"/>
      <c r="J116" s="122" t="s">
        <v>496</v>
      </c>
    </row>
    <row r="117" spans="1:10" s="61" customFormat="1" ht="15.75" hidden="1" outlineLevel="1">
      <c r="A117" s="66"/>
      <c r="B117" s="67">
        <v>1</v>
      </c>
      <c r="C117" s="75" t="s">
        <v>497</v>
      </c>
      <c r="D117" s="713"/>
      <c r="E117" s="714"/>
      <c r="F117" s="693"/>
      <c r="G117" s="694"/>
      <c r="H117" s="695"/>
      <c r="I117" s="696"/>
      <c r="J117" s="82">
        <f>J119+J122</f>
        <v>0</v>
      </c>
    </row>
    <row r="118" spans="1:10" s="61" customFormat="1" ht="31.5" hidden="1" outlineLevel="1">
      <c r="A118" s="66"/>
      <c r="B118" s="67"/>
      <c r="C118" s="66" t="s">
        <v>498</v>
      </c>
      <c r="D118" s="713"/>
      <c r="E118" s="714"/>
      <c r="F118" s="693"/>
      <c r="G118" s="694"/>
      <c r="H118" s="695"/>
      <c r="I118" s="696"/>
      <c r="J118" s="82"/>
    </row>
    <row r="119" spans="1:10" s="61" customFormat="1" ht="15.75" hidden="1" outlineLevel="1">
      <c r="A119" s="66"/>
      <c r="B119" s="67"/>
      <c r="C119" s="75"/>
      <c r="D119" s="713"/>
      <c r="E119" s="714"/>
      <c r="F119" s="693"/>
      <c r="G119" s="694"/>
      <c r="H119" s="695"/>
      <c r="I119" s="696"/>
      <c r="J119" s="82">
        <f>F119*D119/100*H119*9/1000</f>
        <v>0</v>
      </c>
    </row>
    <row r="120" spans="1:10" s="61" customFormat="1" ht="15.75" hidden="1" outlineLevel="1">
      <c r="A120" s="66"/>
      <c r="B120" s="67"/>
      <c r="C120" s="75"/>
      <c r="D120" s="713"/>
      <c r="E120" s="714"/>
      <c r="F120" s="693"/>
      <c r="G120" s="694"/>
      <c r="H120" s="695"/>
      <c r="I120" s="696"/>
      <c r="J120" s="82">
        <f>F120*D120/100*H120*9/1000</f>
        <v>0</v>
      </c>
    </row>
    <row r="121" spans="1:10" s="61" customFormat="1" ht="31.5" hidden="1" outlineLevel="1">
      <c r="A121" s="66"/>
      <c r="B121" s="67">
        <v>2</v>
      </c>
      <c r="C121" s="66" t="s">
        <v>499</v>
      </c>
      <c r="D121" s="713"/>
      <c r="E121" s="714"/>
      <c r="F121" s="693"/>
      <c r="G121" s="694"/>
      <c r="H121" s="695"/>
      <c r="I121" s="696"/>
      <c r="J121" s="82">
        <f>SUM(J123:J124)</f>
        <v>0</v>
      </c>
    </row>
    <row r="122" spans="1:10" s="61" customFormat="1" ht="31.5" hidden="1" outlineLevel="1">
      <c r="A122" s="66"/>
      <c r="B122" s="67"/>
      <c r="C122" s="66" t="s">
        <v>498</v>
      </c>
      <c r="D122" s="713"/>
      <c r="E122" s="714"/>
      <c r="F122" s="693"/>
      <c r="G122" s="694"/>
      <c r="H122" s="695"/>
      <c r="I122" s="696"/>
      <c r="J122" s="82"/>
    </row>
    <row r="123" spans="1:10" s="61" customFormat="1" ht="15.75" hidden="1" outlineLevel="1">
      <c r="A123" s="66"/>
      <c r="B123" s="67"/>
      <c r="C123" s="75"/>
      <c r="D123" s="713"/>
      <c r="E123" s="714"/>
      <c r="F123" s="693"/>
      <c r="G123" s="694"/>
      <c r="H123" s="695"/>
      <c r="I123" s="696"/>
      <c r="J123" s="82"/>
    </row>
    <row r="124" spans="1:10" s="61" customFormat="1" ht="15.75" hidden="1" outlineLevel="1">
      <c r="A124" s="66"/>
      <c r="B124" s="67"/>
      <c r="C124" s="75"/>
      <c r="D124" s="713"/>
      <c r="E124" s="714"/>
      <c r="F124" s="693"/>
      <c r="G124" s="694"/>
      <c r="H124" s="695"/>
      <c r="I124" s="696"/>
      <c r="J124" s="82"/>
    </row>
    <row r="125" spans="1:10" s="61" customFormat="1" ht="15.75" hidden="1" outlineLevel="1">
      <c r="A125" s="83" t="s">
        <v>362</v>
      </c>
      <c r="B125" s="84"/>
      <c r="C125" s="681" t="s">
        <v>362</v>
      </c>
      <c r="D125" s="681"/>
      <c r="E125" s="681"/>
      <c r="F125" s="681"/>
      <c r="G125" s="681"/>
      <c r="H125" s="681"/>
      <c r="I125" s="682"/>
      <c r="J125" s="76">
        <f>J117+J121</f>
        <v>0</v>
      </c>
    </row>
    <row r="126" spans="1:10" s="61" customFormat="1" ht="28.9" hidden="1" customHeight="1">
      <c r="A126" s="688" t="s">
        <v>604</v>
      </c>
      <c r="B126" s="662"/>
      <c r="C126" s="662"/>
      <c r="D126" s="662"/>
      <c r="E126" s="662"/>
      <c r="F126" s="662"/>
      <c r="G126" s="662"/>
      <c r="H126" s="662"/>
      <c r="I126" s="662"/>
      <c r="J126" s="697"/>
    </row>
    <row r="127" spans="1:10" ht="25.5" hidden="1">
      <c r="A127" s="77"/>
      <c r="B127" s="78" t="s">
        <v>328</v>
      </c>
      <c r="C127" s="63" t="s">
        <v>384</v>
      </c>
      <c r="D127" s="652" t="s">
        <v>385</v>
      </c>
      <c r="E127" s="654"/>
      <c r="F127" s="652" t="s">
        <v>386</v>
      </c>
      <c r="G127" s="654"/>
      <c r="H127" s="652" t="s">
        <v>395</v>
      </c>
      <c r="I127" s="654"/>
      <c r="J127" s="63" t="s">
        <v>389</v>
      </c>
    </row>
    <row r="128" spans="1:10" ht="13.5" hidden="1">
      <c r="A128" s="77"/>
      <c r="B128" s="80">
        <v>1</v>
      </c>
      <c r="C128" s="80">
        <v>2</v>
      </c>
      <c r="D128" s="683">
        <v>3</v>
      </c>
      <c r="E128" s="684"/>
      <c r="F128" s="683">
        <v>4</v>
      </c>
      <c r="G128" s="684"/>
      <c r="H128" s="683">
        <v>5</v>
      </c>
      <c r="I128" s="684"/>
      <c r="J128" s="80" t="s">
        <v>394</v>
      </c>
    </row>
    <row r="129" spans="1:10" s="61" customFormat="1" ht="15.75" hidden="1" outlineLevel="1">
      <c r="A129" s="66"/>
      <c r="B129" s="67"/>
      <c r="C129" s="75"/>
      <c r="D129" s="691"/>
      <c r="E129" s="692"/>
      <c r="F129" s="693"/>
      <c r="G129" s="694"/>
      <c r="H129" s="695"/>
      <c r="I129" s="696"/>
      <c r="J129" s="82">
        <f>F129*H129</f>
        <v>0</v>
      </c>
    </row>
    <row r="130" spans="1:10" s="61" customFormat="1" ht="15.75" hidden="1" outlineLevel="1">
      <c r="A130" s="66"/>
      <c r="B130" s="67"/>
      <c r="C130" s="66"/>
      <c r="D130" s="691"/>
      <c r="E130" s="692"/>
      <c r="F130" s="693"/>
      <c r="G130" s="694"/>
      <c r="H130" s="695"/>
      <c r="I130" s="696"/>
      <c r="J130" s="82">
        <f t="shared" ref="J130:J136" si="5">F130*H130</f>
        <v>0</v>
      </c>
    </row>
    <row r="131" spans="1:10" s="61" customFormat="1" ht="15.75" hidden="1" outlineLevel="1">
      <c r="A131" s="66"/>
      <c r="B131" s="67"/>
      <c r="C131" s="66"/>
      <c r="D131" s="691"/>
      <c r="E131" s="692"/>
      <c r="F131" s="693"/>
      <c r="G131" s="694"/>
      <c r="H131" s="695"/>
      <c r="I131" s="696"/>
      <c r="J131" s="82">
        <f t="shared" si="5"/>
        <v>0</v>
      </c>
    </row>
    <row r="132" spans="1:10" s="61" customFormat="1" ht="15.75" hidden="1" outlineLevel="1">
      <c r="A132" s="66"/>
      <c r="B132" s="67"/>
      <c r="C132" s="66"/>
      <c r="D132" s="691"/>
      <c r="E132" s="692"/>
      <c r="F132" s="693"/>
      <c r="G132" s="694"/>
      <c r="H132" s="695"/>
      <c r="I132" s="696"/>
      <c r="J132" s="82">
        <f t="shared" si="5"/>
        <v>0</v>
      </c>
    </row>
    <row r="133" spans="1:10" s="61" customFormat="1" ht="15.75" hidden="1" outlineLevel="1">
      <c r="A133" s="66"/>
      <c r="B133" s="67"/>
      <c r="C133" s="66"/>
      <c r="D133" s="691"/>
      <c r="E133" s="692"/>
      <c r="F133" s="693"/>
      <c r="G133" s="694"/>
      <c r="H133" s="695"/>
      <c r="I133" s="696"/>
      <c r="J133" s="82">
        <f t="shared" si="5"/>
        <v>0</v>
      </c>
    </row>
    <row r="134" spans="1:10" s="61" customFormat="1" ht="15.75" hidden="1" outlineLevel="1">
      <c r="A134" s="66"/>
      <c r="B134" s="67"/>
      <c r="C134" s="66"/>
      <c r="D134" s="691"/>
      <c r="E134" s="692"/>
      <c r="F134" s="693"/>
      <c r="G134" s="694"/>
      <c r="H134" s="695"/>
      <c r="I134" s="696"/>
      <c r="J134" s="82">
        <f t="shared" si="5"/>
        <v>0</v>
      </c>
    </row>
    <row r="135" spans="1:10" s="61" customFormat="1" ht="15.75" hidden="1" outlineLevel="1">
      <c r="A135" s="66"/>
      <c r="B135" s="67"/>
      <c r="C135" s="66"/>
      <c r="D135" s="691"/>
      <c r="E135" s="692"/>
      <c r="F135" s="693"/>
      <c r="G135" s="694"/>
      <c r="H135" s="695"/>
      <c r="I135" s="696"/>
      <c r="J135" s="82">
        <f t="shared" si="5"/>
        <v>0</v>
      </c>
    </row>
    <row r="136" spans="1:10" s="61" customFormat="1" ht="15.75" hidden="1" outlineLevel="1">
      <c r="A136" s="66"/>
      <c r="B136" s="67"/>
      <c r="C136" s="66"/>
      <c r="D136" s="691"/>
      <c r="E136" s="692"/>
      <c r="F136" s="693"/>
      <c r="G136" s="694"/>
      <c r="H136" s="695"/>
      <c r="I136" s="696"/>
      <c r="J136" s="82">
        <f t="shared" si="5"/>
        <v>0</v>
      </c>
    </row>
    <row r="137" spans="1:10" s="61" customFormat="1" ht="15.75" hidden="1" outlineLevel="1">
      <c r="A137" s="66"/>
      <c r="B137" s="67"/>
      <c r="C137" s="66"/>
      <c r="D137" s="691"/>
      <c r="E137" s="692"/>
      <c r="F137" s="693"/>
      <c r="G137" s="694"/>
      <c r="H137" s="695"/>
      <c r="I137" s="696"/>
      <c r="J137" s="82"/>
    </row>
    <row r="138" spans="1:10" s="61" customFormat="1" ht="15.75" hidden="1" outlineLevel="1">
      <c r="A138" s="83" t="s">
        <v>362</v>
      </c>
      <c r="B138" s="84"/>
      <c r="C138" s="681" t="s">
        <v>362</v>
      </c>
      <c r="D138" s="681"/>
      <c r="E138" s="681"/>
      <c r="F138" s="681"/>
      <c r="G138" s="681"/>
      <c r="H138" s="681"/>
      <c r="I138" s="682"/>
      <c r="J138" s="76">
        <f>SUM(J129:J137)</f>
        <v>0</v>
      </c>
    </row>
    <row r="139" spans="1:10" s="61" customFormat="1" ht="28.9" hidden="1" customHeight="1">
      <c r="A139" s="688" t="s">
        <v>605</v>
      </c>
      <c r="B139" s="662"/>
      <c r="C139" s="662"/>
      <c r="D139" s="662"/>
      <c r="E139" s="662"/>
      <c r="F139" s="662"/>
      <c r="G139" s="662"/>
      <c r="H139" s="662"/>
      <c r="I139" s="662"/>
      <c r="J139" s="697"/>
    </row>
    <row r="140" spans="1:10" ht="25.5" hidden="1">
      <c r="A140" s="77"/>
      <c r="B140" s="78" t="s">
        <v>328</v>
      </c>
      <c r="C140" s="63" t="s">
        <v>384</v>
      </c>
      <c r="D140" s="652" t="s">
        <v>385</v>
      </c>
      <c r="E140" s="654"/>
      <c r="F140" s="652" t="s">
        <v>386</v>
      </c>
      <c r="G140" s="654"/>
      <c r="H140" s="652" t="s">
        <v>395</v>
      </c>
      <c r="I140" s="654"/>
      <c r="J140" s="63" t="s">
        <v>389</v>
      </c>
    </row>
    <row r="141" spans="1:10" ht="13.5" hidden="1">
      <c r="A141" s="77"/>
      <c r="B141" s="80">
        <v>1</v>
      </c>
      <c r="C141" s="80">
        <v>2</v>
      </c>
      <c r="D141" s="683">
        <v>3</v>
      </c>
      <c r="E141" s="684"/>
      <c r="F141" s="683">
        <v>4</v>
      </c>
      <c r="G141" s="684"/>
      <c r="H141" s="683">
        <v>5</v>
      </c>
      <c r="I141" s="684"/>
      <c r="J141" s="80" t="s">
        <v>394</v>
      </c>
    </row>
    <row r="142" spans="1:10" s="61" customFormat="1" ht="15.75" hidden="1" outlineLevel="1">
      <c r="A142" s="66"/>
      <c r="B142" s="67"/>
      <c r="C142" s="75"/>
      <c r="D142" s="691"/>
      <c r="E142" s="692"/>
      <c r="F142" s="693"/>
      <c r="G142" s="694"/>
      <c r="H142" s="695"/>
      <c r="I142" s="696"/>
      <c r="J142" s="82">
        <f>F142*H142</f>
        <v>0</v>
      </c>
    </row>
    <row r="143" spans="1:10" s="61" customFormat="1" ht="15.75" hidden="1" outlineLevel="1">
      <c r="A143" s="66"/>
      <c r="B143" s="67"/>
      <c r="C143" s="66"/>
      <c r="D143" s="691"/>
      <c r="E143" s="692"/>
      <c r="F143" s="693"/>
      <c r="G143" s="694"/>
      <c r="H143" s="695"/>
      <c r="I143" s="696"/>
      <c r="J143" s="82">
        <f t="shared" ref="J143:J149" si="6">F143*H143</f>
        <v>0</v>
      </c>
    </row>
    <row r="144" spans="1:10" s="61" customFormat="1" ht="15.75" hidden="1" outlineLevel="1">
      <c r="A144" s="66"/>
      <c r="B144" s="67"/>
      <c r="C144" s="66"/>
      <c r="D144" s="691"/>
      <c r="E144" s="692"/>
      <c r="F144" s="693"/>
      <c r="G144" s="694"/>
      <c r="H144" s="695"/>
      <c r="I144" s="696"/>
      <c r="J144" s="82">
        <f t="shared" si="6"/>
        <v>0</v>
      </c>
    </row>
    <row r="145" spans="1:10" s="61" customFormat="1" ht="15.75" hidden="1" outlineLevel="1">
      <c r="A145" s="66"/>
      <c r="B145" s="67"/>
      <c r="C145" s="66"/>
      <c r="D145" s="691"/>
      <c r="E145" s="692"/>
      <c r="F145" s="693"/>
      <c r="G145" s="694"/>
      <c r="H145" s="695"/>
      <c r="I145" s="696"/>
      <c r="J145" s="82">
        <f t="shared" si="6"/>
        <v>0</v>
      </c>
    </row>
    <row r="146" spans="1:10" s="61" customFormat="1" ht="15.75" hidden="1" outlineLevel="1">
      <c r="A146" s="66"/>
      <c r="B146" s="67"/>
      <c r="C146" s="66"/>
      <c r="D146" s="691"/>
      <c r="E146" s="692"/>
      <c r="F146" s="693"/>
      <c r="G146" s="694"/>
      <c r="H146" s="695"/>
      <c r="I146" s="696"/>
      <c r="J146" s="82">
        <f t="shared" si="6"/>
        <v>0</v>
      </c>
    </row>
    <row r="147" spans="1:10" s="61" customFormat="1" ht="15.75" hidden="1" outlineLevel="1">
      <c r="A147" s="66"/>
      <c r="B147" s="67"/>
      <c r="C147" s="66"/>
      <c r="D147" s="691"/>
      <c r="E147" s="692"/>
      <c r="F147" s="693"/>
      <c r="G147" s="694"/>
      <c r="H147" s="695"/>
      <c r="I147" s="696"/>
      <c r="J147" s="82">
        <f t="shared" si="6"/>
        <v>0</v>
      </c>
    </row>
    <row r="148" spans="1:10" s="61" customFormat="1" ht="15.75" hidden="1" outlineLevel="1">
      <c r="A148" s="66"/>
      <c r="B148" s="67"/>
      <c r="C148" s="66"/>
      <c r="D148" s="691"/>
      <c r="E148" s="692"/>
      <c r="F148" s="693"/>
      <c r="G148" s="694"/>
      <c r="H148" s="695"/>
      <c r="I148" s="696"/>
      <c r="J148" s="82">
        <f t="shared" si="6"/>
        <v>0</v>
      </c>
    </row>
    <row r="149" spans="1:10" s="61" customFormat="1" ht="15.75" hidden="1" outlineLevel="1">
      <c r="A149" s="66"/>
      <c r="B149" s="67"/>
      <c r="C149" s="66"/>
      <c r="D149" s="691"/>
      <c r="E149" s="692"/>
      <c r="F149" s="693"/>
      <c r="G149" s="694"/>
      <c r="H149" s="695"/>
      <c r="I149" s="696"/>
      <c r="J149" s="82">
        <f t="shared" si="6"/>
        <v>0</v>
      </c>
    </row>
    <row r="150" spans="1:10" s="61" customFormat="1" ht="15.75" hidden="1" outlineLevel="1">
      <c r="A150" s="66"/>
      <c r="B150" s="67"/>
      <c r="C150" s="66"/>
      <c r="D150" s="691"/>
      <c r="E150" s="692"/>
      <c r="F150" s="693"/>
      <c r="G150" s="694"/>
      <c r="H150" s="695"/>
      <c r="I150" s="696"/>
      <c r="J150" s="82"/>
    </row>
    <row r="151" spans="1:10" s="61" customFormat="1" ht="15.75" hidden="1" outlineLevel="1">
      <c r="A151" s="83" t="s">
        <v>362</v>
      </c>
      <c r="B151" s="84"/>
      <c r="C151" s="681" t="s">
        <v>362</v>
      </c>
      <c r="D151" s="681"/>
      <c r="E151" s="681"/>
      <c r="F151" s="681"/>
      <c r="G151" s="681"/>
      <c r="H151" s="681"/>
      <c r="I151" s="682"/>
      <c r="J151" s="76">
        <f>SUM(J142:J150)</f>
        <v>0</v>
      </c>
    </row>
    <row r="152" spans="1:10" s="61" customFormat="1" ht="28.9" customHeight="1" collapsed="1">
      <c r="A152" s="688" t="s">
        <v>606</v>
      </c>
      <c r="B152" s="662"/>
      <c r="C152" s="662"/>
      <c r="D152" s="662"/>
      <c r="E152" s="662"/>
      <c r="F152" s="662"/>
      <c r="G152" s="662"/>
      <c r="H152" s="662"/>
      <c r="I152" s="662"/>
      <c r="J152" s="697"/>
    </row>
    <row r="153" spans="1:10" ht="25.5">
      <c r="A153" s="77"/>
      <c r="B153" s="78" t="s">
        <v>328</v>
      </c>
      <c r="C153" s="63" t="s">
        <v>384</v>
      </c>
      <c r="D153" s="652" t="s">
        <v>385</v>
      </c>
      <c r="E153" s="654"/>
      <c r="F153" s="652" t="s">
        <v>386</v>
      </c>
      <c r="G153" s="654"/>
      <c r="H153" s="652" t="s">
        <v>395</v>
      </c>
      <c r="I153" s="654"/>
      <c r="J153" s="63" t="s">
        <v>389</v>
      </c>
    </row>
    <row r="154" spans="1:10" ht="13.5">
      <c r="A154" s="77"/>
      <c r="B154" s="80">
        <v>1</v>
      </c>
      <c r="C154" s="80">
        <v>2</v>
      </c>
      <c r="D154" s="683">
        <v>3</v>
      </c>
      <c r="E154" s="684"/>
      <c r="F154" s="683">
        <v>4</v>
      </c>
      <c r="G154" s="684"/>
      <c r="H154" s="683">
        <v>5</v>
      </c>
      <c r="I154" s="684"/>
      <c r="J154" s="80" t="s">
        <v>394</v>
      </c>
    </row>
    <row r="155" spans="1:10" s="61" customFormat="1" ht="15.75" outlineLevel="1">
      <c r="A155" s="66"/>
      <c r="B155" s="67">
        <v>1</v>
      </c>
      <c r="C155" s="75" t="s">
        <v>852</v>
      </c>
      <c r="D155" s="691" t="s">
        <v>744</v>
      </c>
      <c r="E155" s="692"/>
      <c r="F155" s="693">
        <v>38</v>
      </c>
      <c r="G155" s="694"/>
      <c r="H155" s="695">
        <v>500</v>
      </c>
      <c r="I155" s="696"/>
      <c r="J155" s="82">
        <f>F155*H155</f>
        <v>19000</v>
      </c>
    </row>
    <row r="156" spans="1:10" s="61" customFormat="1" ht="15.75" outlineLevel="1">
      <c r="A156" s="66"/>
      <c r="B156" s="67">
        <v>2</v>
      </c>
      <c r="C156" s="66" t="s">
        <v>933</v>
      </c>
      <c r="D156" s="691" t="s">
        <v>744</v>
      </c>
      <c r="E156" s="692"/>
      <c r="F156" s="693">
        <v>1</v>
      </c>
      <c r="G156" s="694"/>
      <c r="H156" s="695">
        <v>13350</v>
      </c>
      <c r="I156" s="696"/>
      <c r="J156" s="82">
        <f t="shared" ref="J156:J162" si="7">F156*H156</f>
        <v>13350</v>
      </c>
    </row>
    <row r="157" spans="1:10" s="61" customFormat="1" ht="15.75" hidden="1" outlineLevel="1">
      <c r="A157" s="66"/>
      <c r="B157" s="67"/>
      <c r="C157" s="66"/>
      <c r="D157" s="691"/>
      <c r="E157" s="692"/>
      <c r="F157" s="693"/>
      <c r="G157" s="694"/>
      <c r="H157" s="695"/>
      <c r="I157" s="696"/>
      <c r="J157" s="82">
        <f t="shared" si="7"/>
        <v>0</v>
      </c>
    </row>
    <row r="158" spans="1:10" s="61" customFormat="1" ht="15.75" hidden="1" outlineLevel="1">
      <c r="A158" s="66"/>
      <c r="B158" s="67"/>
      <c r="C158" s="66"/>
      <c r="D158" s="691"/>
      <c r="E158" s="692"/>
      <c r="F158" s="693"/>
      <c r="G158" s="694"/>
      <c r="H158" s="695"/>
      <c r="I158" s="696"/>
      <c r="J158" s="82">
        <f t="shared" si="7"/>
        <v>0</v>
      </c>
    </row>
    <row r="159" spans="1:10" s="61" customFormat="1" ht="15.75" hidden="1" outlineLevel="1">
      <c r="A159" s="66"/>
      <c r="B159" s="67"/>
      <c r="C159" s="66"/>
      <c r="D159" s="691"/>
      <c r="E159" s="692"/>
      <c r="F159" s="693"/>
      <c r="G159" s="694"/>
      <c r="H159" s="695"/>
      <c r="I159" s="696"/>
      <c r="J159" s="82">
        <f t="shared" si="7"/>
        <v>0</v>
      </c>
    </row>
    <row r="160" spans="1:10" s="61" customFormat="1" ht="15.75" hidden="1" outlineLevel="1">
      <c r="A160" s="66"/>
      <c r="B160" s="67"/>
      <c r="C160" s="66"/>
      <c r="D160" s="691"/>
      <c r="E160" s="692"/>
      <c r="F160" s="693"/>
      <c r="G160" s="694"/>
      <c r="H160" s="695"/>
      <c r="I160" s="696"/>
      <c r="J160" s="82">
        <f t="shared" si="7"/>
        <v>0</v>
      </c>
    </row>
    <row r="161" spans="1:10" s="61" customFormat="1" ht="15.75" hidden="1" outlineLevel="1">
      <c r="A161" s="66"/>
      <c r="B161" s="67"/>
      <c r="C161" s="66"/>
      <c r="D161" s="691"/>
      <c r="E161" s="692"/>
      <c r="F161" s="693"/>
      <c r="G161" s="694"/>
      <c r="H161" s="695"/>
      <c r="I161" s="696"/>
      <c r="J161" s="82">
        <f t="shared" si="7"/>
        <v>0</v>
      </c>
    </row>
    <row r="162" spans="1:10" s="61" customFormat="1" ht="15.75" hidden="1" outlineLevel="1">
      <c r="A162" s="66"/>
      <c r="B162" s="67"/>
      <c r="C162" s="66"/>
      <c r="D162" s="691"/>
      <c r="E162" s="692"/>
      <c r="F162" s="693"/>
      <c r="G162" s="694"/>
      <c r="H162" s="695"/>
      <c r="I162" s="696"/>
      <c r="J162" s="82">
        <f t="shared" si="7"/>
        <v>0</v>
      </c>
    </row>
    <row r="163" spans="1:10" s="61" customFormat="1" ht="15.75" hidden="1" outlineLevel="1">
      <c r="A163" s="66"/>
      <c r="B163" s="67"/>
      <c r="C163" s="66"/>
      <c r="D163" s="691"/>
      <c r="E163" s="692"/>
      <c r="F163" s="693"/>
      <c r="G163" s="694"/>
      <c r="H163" s="695"/>
      <c r="I163" s="696"/>
      <c r="J163" s="82"/>
    </row>
    <row r="164" spans="1:10" s="61" customFormat="1" ht="15.75" outlineLevel="1">
      <c r="A164" s="83" t="s">
        <v>362</v>
      </c>
      <c r="B164" s="84"/>
      <c r="C164" s="681" t="s">
        <v>362</v>
      </c>
      <c r="D164" s="681"/>
      <c r="E164" s="681"/>
      <c r="F164" s="681"/>
      <c r="G164" s="681"/>
      <c r="H164" s="681"/>
      <c r="I164" s="682"/>
      <c r="J164" s="76">
        <f>SUM(J155:J163)</f>
        <v>32350</v>
      </c>
    </row>
    <row r="165" spans="1:10" s="61" customFormat="1" ht="21.6" customHeight="1">
      <c r="C165" s="700" t="s">
        <v>401</v>
      </c>
      <c r="D165" s="700"/>
      <c r="E165" s="700"/>
      <c r="F165" s="700"/>
      <c r="G165" s="700"/>
      <c r="H165" s="700"/>
      <c r="I165" s="701"/>
      <c r="J165" s="103">
        <f>J30+J36+J49+J59+J62+J69+J87+J97+J104+J113+J125+J138+J151+J164</f>
        <v>160000</v>
      </c>
    </row>
    <row r="168" spans="1:10">
      <c r="B168" s="79" t="s">
        <v>148</v>
      </c>
      <c r="D168" s="124"/>
      <c r="E168" s="124"/>
      <c r="F168" s="125"/>
      <c r="I168" s="124" t="s">
        <v>820</v>
      </c>
      <c r="J168" s="124"/>
    </row>
    <row r="169" spans="1:10">
      <c r="I169" s="698" t="s">
        <v>402</v>
      </c>
      <c r="J169" s="698"/>
    </row>
    <row r="171" spans="1:10">
      <c r="B171" s="79" t="s">
        <v>403</v>
      </c>
      <c r="D171" s="124"/>
      <c r="E171" s="124"/>
      <c r="F171" s="125"/>
      <c r="I171" s="124" t="s">
        <v>875</v>
      </c>
      <c r="J171" s="124"/>
    </row>
    <row r="172" spans="1:10">
      <c r="I172" s="698" t="s">
        <v>402</v>
      </c>
      <c r="J172" s="698"/>
    </row>
    <row r="174" spans="1:10">
      <c r="B174" s="79" t="s">
        <v>404</v>
      </c>
      <c r="C174" s="124" t="s">
        <v>729</v>
      </c>
      <c r="D174" s="124"/>
      <c r="F174" s="125"/>
      <c r="G174" s="124" t="s">
        <v>708</v>
      </c>
      <c r="I174" s="124" t="s">
        <v>875</v>
      </c>
      <c r="J174" s="124"/>
    </row>
    <row r="175" spans="1:10">
      <c r="C175" s="698" t="s">
        <v>150</v>
      </c>
      <c r="D175" s="698"/>
      <c r="F175" s="699" t="s">
        <v>153</v>
      </c>
      <c r="G175" s="699"/>
      <c r="I175" s="698" t="s">
        <v>402</v>
      </c>
      <c r="J175" s="698"/>
    </row>
    <row r="177" spans="2:2">
      <c r="B177" s="79" t="s">
        <v>405</v>
      </c>
    </row>
  </sheetData>
  <mergeCells count="320">
    <mergeCell ref="I169:J169"/>
    <mergeCell ref="C165:I165"/>
    <mergeCell ref="H163:I163"/>
    <mergeCell ref="D163:E163"/>
    <mergeCell ref="H145:I145"/>
    <mergeCell ref="H148:I148"/>
    <mergeCell ref="H146:I146"/>
    <mergeCell ref="H147:I147"/>
    <mergeCell ref="F163:G163"/>
    <mergeCell ref="I175:J175"/>
    <mergeCell ref="I172:J172"/>
    <mergeCell ref="C164:I164"/>
    <mergeCell ref="C175:D175"/>
    <mergeCell ref="F175:G175"/>
    <mergeCell ref="F148:G148"/>
    <mergeCell ref="F145:G145"/>
    <mergeCell ref="H161:I161"/>
    <mergeCell ref="D160:E160"/>
    <mergeCell ref="H159:I159"/>
    <mergeCell ref="F159:G159"/>
    <mergeCell ref="H149:I149"/>
    <mergeCell ref="D157:E157"/>
    <mergeCell ref="D159:E159"/>
    <mergeCell ref="H157:I157"/>
    <mergeCell ref="D155:E155"/>
    <mergeCell ref="F158:G158"/>
    <mergeCell ref="D162:E162"/>
    <mergeCell ref="F160:G160"/>
    <mergeCell ref="D161:E161"/>
    <mergeCell ref="H162:I162"/>
    <mergeCell ref="F162:G162"/>
    <mergeCell ref="F161:G161"/>
    <mergeCell ref="H160:I160"/>
    <mergeCell ref="D150:E150"/>
    <mergeCell ref="F147:G147"/>
    <mergeCell ref="F157:G157"/>
    <mergeCell ref="D158:E158"/>
    <mergeCell ref="H150:I150"/>
    <mergeCell ref="F150:G150"/>
    <mergeCell ref="H158:I158"/>
    <mergeCell ref="D156:E156"/>
    <mergeCell ref="H156:I156"/>
    <mergeCell ref="F156:G156"/>
    <mergeCell ref="F154:G154"/>
    <mergeCell ref="F155:G155"/>
    <mergeCell ref="D154:E154"/>
    <mergeCell ref="C151:I151"/>
    <mergeCell ref="F153:G153"/>
    <mergeCell ref="H155:I155"/>
    <mergeCell ref="H154:I154"/>
    <mergeCell ref="D153:E153"/>
    <mergeCell ref="H153:I153"/>
    <mergeCell ref="A152:J152"/>
    <mergeCell ref="H142:I142"/>
    <mergeCell ref="H140:I140"/>
    <mergeCell ref="F140:G140"/>
    <mergeCell ref="F136:G136"/>
    <mergeCell ref="F137:G137"/>
    <mergeCell ref="H136:I136"/>
    <mergeCell ref="H137:I137"/>
    <mergeCell ref="D149:E149"/>
    <mergeCell ref="D148:E148"/>
    <mergeCell ref="F142:G142"/>
    <mergeCell ref="D143:E143"/>
    <mergeCell ref="D144:E144"/>
    <mergeCell ref="D145:E145"/>
    <mergeCell ref="D147:E147"/>
    <mergeCell ref="F149:G149"/>
    <mergeCell ref="D146:E146"/>
    <mergeCell ref="F146:G146"/>
    <mergeCell ref="F128:G128"/>
    <mergeCell ref="H144:I144"/>
    <mergeCell ref="H143:I143"/>
    <mergeCell ref="F143:G143"/>
    <mergeCell ref="F144:G144"/>
    <mergeCell ref="D141:E141"/>
    <mergeCell ref="F141:G141"/>
    <mergeCell ref="D142:E142"/>
    <mergeCell ref="H141:I141"/>
    <mergeCell ref="F135:G135"/>
    <mergeCell ref="H132:I132"/>
    <mergeCell ref="D131:E131"/>
    <mergeCell ref="F132:G132"/>
    <mergeCell ref="C125:I125"/>
    <mergeCell ref="H127:I127"/>
    <mergeCell ref="D127:E127"/>
    <mergeCell ref="A126:J126"/>
    <mergeCell ref="H131:I131"/>
    <mergeCell ref="F127:G127"/>
    <mergeCell ref="H129:I129"/>
    <mergeCell ref="D140:E140"/>
    <mergeCell ref="D136:E136"/>
    <mergeCell ref="A139:J139"/>
    <mergeCell ref="C138:I138"/>
    <mergeCell ref="H128:I128"/>
    <mergeCell ref="F131:G131"/>
    <mergeCell ref="H130:I130"/>
    <mergeCell ref="D133:E133"/>
    <mergeCell ref="H133:I133"/>
    <mergeCell ref="D130:E130"/>
    <mergeCell ref="D135:E135"/>
    <mergeCell ref="H135:I135"/>
    <mergeCell ref="D134:E134"/>
    <mergeCell ref="H134:I134"/>
    <mergeCell ref="F134:G134"/>
    <mergeCell ref="D137:E137"/>
    <mergeCell ref="F133:G133"/>
    <mergeCell ref="D124:E124"/>
    <mergeCell ref="F124:G124"/>
    <mergeCell ref="D121:E121"/>
    <mergeCell ref="D129:E129"/>
    <mergeCell ref="D122:E122"/>
    <mergeCell ref="D128:E128"/>
    <mergeCell ref="F130:G130"/>
    <mergeCell ref="D132:E132"/>
    <mergeCell ref="F129:G129"/>
    <mergeCell ref="D107:E107"/>
    <mergeCell ref="F107:G107"/>
    <mergeCell ref="F108:G108"/>
    <mergeCell ref="H107:I107"/>
    <mergeCell ref="H124:I124"/>
    <mergeCell ref="F123:G123"/>
    <mergeCell ref="H121:I121"/>
    <mergeCell ref="F122:G122"/>
    <mergeCell ref="H122:I122"/>
    <mergeCell ref="F110:G110"/>
    <mergeCell ref="H116:I116"/>
    <mergeCell ref="F119:G119"/>
    <mergeCell ref="D123:E123"/>
    <mergeCell ref="F116:G116"/>
    <mergeCell ref="D116:E116"/>
    <mergeCell ref="H120:I120"/>
    <mergeCell ref="D119:E119"/>
    <mergeCell ref="D120:E120"/>
    <mergeCell ref="H119:I119"/>
    <mergeCell ref="A114:J114"/>
    <mergeCell ref="F120:G120"/>
    <mergeCell ref="F121:G121"/>
    <mergeCell ref="H123:I123"/>
    <mergeCell ref="F118:G118"/>
    <mergeCell ref="H118:I118"/>
    <mergeCell ref="D115:E115"/>
    <mergeCell ref="H115:I115"/>
    <mergeCell ref="F115:G115"/>
    <mergeCell ref="H117:I117"/>
    <mergeCell ref="D108:E108"/>
    <mergeCell ref="D117:E117"/>
    <mergeCell ref="D110:E110"/>
    <mergeCell ref="H109:I109"/>
    <mergeCell ref="H108:I108"/>
    <mergeCell ref="D109:E109"/>
    <mergeCell ref="F106:G106"/>
    <mergeCell ref="D118:E118"/>
    <mergeCell ref="F117:G117"/>
    <mergeCell ref="H111:I111"/>
    <mergeCell ref="F109:G109"/>
    <mergeCell ref="C113:I113"/>
    <mergeCell ref="H110:I110"/>
    <mergeCell ref="D111:E111"/>
    <mergeCell ref="F111:G111"/>
    <mergeCell ref="F112:G112"/>
    <mergeCell ref="D81:E81"/>
    <mergeCell ref="D112:E112"/>
    <mergeCell ref="H112:I112"/>
    <mergeCell ref="H83:I83"/>
    <mergeCell ref="A87:I87"/>
    <mergeCell ref="D89:E89"/>
    <mergeCell ref="H91:I91"/>
    <mergeCell ref="D85:E85"/>
    <mergeCell ref="H90:I90"/>
    <mergeCell ref="H85:I85"/>
    <mergeCell ref="D106:E106"/>
    <mergeCell ref="H106:I106"/>
    <mergeCell ref="C99:F99"/>
    <mergeCell ref="H99:I99"/>
    <mergeCell ref="H102:I102"/>
    <mergeCell ref="H81:I81"/>
    <mergeCell ref="D82:E82"/>
    <mergeCell ref="D83:E83"/>
    <mergeCell ref="H84:I84"/>
    <mergeCell ref="H82:I82"/>
    <mergeCell ref="H103:I103"/>
    <mergeCell ref="C103:F103"/>
    <mergeCell ref="D96:E96"/>
    <mergeCell ref="H94:I94"/>
    <mergeCell ref="D94:E94"/>
    <mergeCell ref="A97:I97"/>
    <mergeCell ref="H89:I89"/>
    <mergeCell ref="A88:J88"/>
    <mergeCell ref="A98:J98"/>
    <mergeCell ref="A105:J105"/>
    <mergeCell ref="C101:F101"/>
    <mergeCell ref="H100:I100"/>
    <mergeCell ref="C100:F100"/>
    <mergeCell ref="H101:I101"/>
    <mergeCell ref="A104:I104"/>
    <mergeCell ref="C102:F102"/>
    <mergeCell ref="H96:I96"/>
    <mergeCell ref="H75:I75"/>
    <mergeCell ref="H78:I78"/>
    <mergeCell ref="D78:E78"/>
    <mergeCell ref="D77:E77"/>
    <mergeCell ref="D76:E76"/>
    <mergeCell ref="H77:I77"/>
    <mergeCell ref="D79:E79"/>
    <mergeCell ref="D90:E90"/>
    <mergeCell ref="D84:E84"/>
    <mergeCell ref="D92:E92"/>
    <mergeCell ref="H92:I92"/>
    <mergeCell ref="D80:E80"/>
    <mergeCell ref="D95:E95"/>
    <mergeCell ref="H95:I95"/>
    <mergeCell ref="D93:E93"/>
    <mergeCell ref="D91:E91"/>
    <mergeCell ref="H93:I93"/>
    <mergeCell ref="D86:E86"/>
    <mergeCell ref="H86:I86"/>
    <mergeCell ref="H80:I80"/>
    <mergeCell ref="H68:I68"/>
    <mergeCell ref="D73:E73"/>
    <mergeCell ref="H73:I73"/>
    <mergeCell ref="H71:I71"/>
    <mergeCell ref="D71:E71"/>
    <mergeCell ref="D68:E68"/>
    <mergeCell ref="A70:J70"/>
    <mergeCell ref="A69:I69"/>
    <mergeCell ref="D75:E75"/>
    <mergeCell ref="H66:I66"/>
    <mergeCell ref="D74:E74"/>
    <mergeCell ref="H74:I74"/>
    <mergeCell ref="H72:I72"/>
    <mergeCell ref="D72:E72"/>
    <mergeCell ref="H79:I79"/>
    <mergeCell ref="H76:I76"/>
    <mergeCell ref="H53:I53"/>
    <mergeCell ref="H67:I67"/>
    <mergeCell ref="A59:I59"/>
    <mergeCell ref="D64:E64"/>
    <mergeCell ref="D65:E65"/>
    <mergeCell ref="H64:I64"/>
    <mergeCell ref="H61:I61"/>
    <mergeCell ref="D61:E61"/>
    <mergeCell ref="D67:E67"/>
    <mergeCell ref="H65:I65"/>
    <mergeCell ref="H57:I57"/>
    <mergeCell ref="C48:F48"/>
    <mergeCell ref="D66:E66"/>
    <mergeCell ref="A62:I62"/>
    <mergeCell ref="A63:J63"/>
    <mergeCell ref="H54:I54"/>
    <mergeCell ref="D52:E52"/>
    <mergeCell ref="H52:I52"/>
    <mergeCell ref="D51:E51"/>
    <mergeCell ref="A60:J60"/>
    <mergeCell ref="A50:J50"/>
    <mergeCell ref="C44:F44"/>
    <mergeCell ref="H43:I43"/>
    <mergeCell ref="C45:F45"/>
    <mergeCell ref="A49:I49"/>
    <mergeCell ref="H58:I58"/>
    <mergeCell ref="D54:E54"/>
    <mergeCell ref="D58:E58"/>
    <mergeCell ref="H55:I55"/>
    <mergeCell ref="H56:I56"/>
    <mergeCell ref="C39:F39"/>
    <mergeCell ref="H41:I41"/>
    <mergeCell ref="C41:F41"/>
    <mergeCell ref="C43:F43"/>
    <mergeCell ref="C40:F40"/>
    <mergeCell ref="H40:I40"/>
    <mergeCell ref="H39:I39"/>
    <mergeCell ref="H51:I51"/>
    <mergeCell ref="H42:I42"/>
    <mergeCell ref="C42:F42"/>
    <mergeCell ref="H46:I46"/>
    <mergeCell ref="C46:F46"/>
    <mergeCell ref="H45:I45"/>
    <mergeCell ref="H44:I44"/>
    <mergeCell ref="H48:I48"/>
    <mergeCell ref="C47:F47"/>
    <mergeCell ref="H47:I47"/>
    <mergeCell ref="H38:I38"/>
    <mergeCell ref="H32:I32"/>
    <mergeCell ref="D32:E32"/>
    <mergeCell ref="F32:G32"/>
    <mergeCell ref="D34:E34"/>
    <mergeCell ref="H34:I34"/>
    <mergeCell ref="F35:G35"/>
    <mergeCell ref="A37:J37"/>
    <mergeCell ref="C38:F38"/>
    <mergeCell ref="H33:I33"/>
    <mergeCell ref="D33:E33"/>
    <mergeCell ref="E13:G13"/>
    <mergeCell ref="B5:J5"/>
    <mergeCell ref="E7:J7"/>
    <mergeCell ref="D8:J8"/>
    <mergeCell ref="B10:J10"/>
    <mergeCell ref="I20:I22"/>
    <mergeCell ref="F21:H21"/>
    <mergeCell ref="A31:J31"/>
    <mergeCell ref="H35:I35"/>
    <mergeCell ref="D35:E35"/>
    <mergeCell ref="E12:G12"/>
    <mergeCell ref="H12:J12"/>
    <mergeCell ref="H14:J14"/>
    <mergeCell ref="H15:J15"/>
    <mergeCell ref="H13:J13"/>
    <mergeCell ref="E15:G15"/>
    <mergeCell ref="E14:G14"/>
    <mergeCell ref="F33:G33"/>
    <mergeCell ref="A19:J19"/>
    <mergeCell ref="B20:B22"/>
    <mergeCell ref="E20:H20"/>
    <mergeCell ref="C36:I36"/>
    <mergeCell ref="A30:I30"/>
    <mergeCell ref="J20:J22"/>
    <mergeCell ref="D20:D22"/>
    <mergeCell ref="E21:E22"/>
    <mergeCell ref="C20:C22"/>
    <mergeCell ref="F34:G34"/>
  </mergeCells>
  <phoneticPr fontId="61" type="noConversion"/>
  <pageMargins left="0.70866141732283472" right="0.70866141732283472" top="0.74803149606299213" bottom="0.74803149606299213" header="0.31496062992125984" footer="0.31496062992125984"/>
  <pageSetup paperSize="9" scale="56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J44"/>
  <sheetViews>
    <sheetView topLeftCell="B10" zoomScale="75" zoomScaleNormal="75" workbookViewId="0">
      <selection activeCell="C29" sqref="C29"/>
    </sheetView>
  </sheetViews>
  <sheetFormatPr defaultColWidth="8.85546875" defaultRowHeight="12.75" outlineLevelRow="1"/>
  <cols>
    <col min="1" max="1" width="38.85546875" style="79" hidden="1" customWidth="1"/>
    <col min="2" max="2" width="5.5703125" style="79" customWidth="1"/>
    <col min="3" max="3" width="35.7109375" style="79" customWidth="1"/>
    <col min="4" max="4" width="16.140625" style="79" customWidth="1"/>
    <col min="5" max="5" width="12.140625" style="79" customWidth="1"/>
    <col min="6" max="6" width="15.140625" style="123" customWidth="1"/>
    <col min="7" max="7" width="20" style="79" customWidth="1"/>
    <col min="8" max="8" width="15.85546875" style="79" customWidth="1"/>
    <col min="9" max="9" width="12.42578125" style="79" customWidth="1"/>
    <col min="10" max="10" width="19.140625" style="79" customWidth="1"/>
    <col min="11" max="16384" width="8.85546875" style="79"/>
  </cols>
  <sheetData>
    <row r="1" spans="2:10">
      <c r="J1" s="126" t="s">
        <v>265</v>
      </c>
    </row>
    <row r="2" spans="2:10">
      <c r="J2" s="126" t="s">
        <v>266</v>
      </c>
    </row>
    <row r="3" spans="2:10">
      <c r="J3" s="126"/>
    </row>
    <row r="4" spans="2:10">
      <c r="J4" s="126" t="s">
        <v>406</v>
      </c>
    </row>
    <row r="5" spans="2:10" s="60" customFormat="1" ht="18.75">
      <c r="B5" s="668" t="s">
        <v>323</v>
      </c>
      <c r="C5" s="668"/>
      <c r="D5" s="668"/>
      <c r="E5" s="668"/>
      <c r="F5" s="668"/>
      <c r="G5" s="668"/>
      <c r="H5" s="668"/>
      <c r="I5" s="668"/>
      <c r="J5" s="668"/>
    </row>
    <row r="6" spans="2:10" s="60" customFormat="1" ht="18.75">
      <c r="B6" s="127"/>
      <c r="C6" s="127"/>
      <c r="D6" s="127"/>
      <c r="E6" s="127"/>
      <c r="F6" s="127"/>
      <c r="G6" s="127"/>
      <c r="H6" s="127"/>
      <c r="I6" s="127"/>
      <c r="J6" s="127"/>
    </row>
    <row r="7" spans="2:10" s="61" customFormat="1" ht="19.5">
      <c r="B7" s="60" t="s">
        <v>324</v>
      </c>
      <c r="E7" s="768" t="s">
        <v>506</v>
      </c>
      <c r="F7" s="768"/>
      <c r="G7" s="768"/>
      <c r="H7" s="768"/>
      <c r="I7" s="768"/>
      <c r="J7" s="768"/>
    </row>
    <row r="8" spans="2:10" s="60" customFormat="1" ht="19.5">
      <c r="B8" s="60" t="s">
        <v>325</v>
      </c>
      <c r="D8" s="768"/>
      <c r="E8" s="768"/>
      <c r="F8" s="768"/>
      <c r="G8" s="768"/>
      <c r="H8" s="768"/>
      <c r="I8" s="768"/>
      <c r="J8" s="768"/>
    </row>
    <row r="9" spans="2:10" s="61" customFormat="1" ht="15.75">
      <c r="F9" s="62"/>
    </row>
    <row r="10" spans="2:10" s="61" customFormat="1" ht="15.75">
      <c r="B10" s="775" t="s">
        <v>539</v>
      </c>
      <c r="C10" s="775"/>
      <c r="D10" s="775"/>
      <c r="E10" s="775"/>
      <c r="F10" s="775"/>
      <c r="G10" s="775"/>
      <c r="H10" s="775"/>
      <c r="I10" s="775"/>
      <c r="J10" s="775"/>
    </row>
    <row r="11" spans="2:10" s="61" customFormat="1" ht="15.75">
      <c r="F11" s="62"/>
    </row>
    <row r="12" spans="2:10" s="61" customFormat="1" ht="45" customHeight="1">
      <c r="B12" s="140" t="s">
        <v>328</v>
      </c>
      <c r="C12" s="140" t="s">
        <v>7</v>
      </c>
      <c r="D12" s="140" t="s">
        <v>540</v>
      </c>
      <c r="E12" s="769" t="s">
        <v>609</v>
      </c>
      <c r="F12" s="771"/>
      <c r="G12" s="140" t="s">
        <v>489</v>
      </c>
      <c r="H12" s="670" t="s">
        <v>522</v>
      </c>
      <c r="I12" s="670"/>
      <c r="J12" s="670"/>
    </row>
    <row r="13" spans="2:10" s="61" customFormat="1" ht="15.75">
      <c r="B13" s="140"/>
      <c r="C13" s="90" t="s">
        <v>507</v>
      </c>
      <c r="D13" s="140"/>
      <c r="E13" s="769"/>
      <c r="F13" s="771"/>
      <c r="G13" s="140"/>
      <c r="H13" s="769"/>
      <c r="I13" s="770"/>
      <c r="J13" s="771"/>
    </row>
    <row r="14" spans="2:10" s="61" customFormat="1" ht="15.75">
      <c r="B14" s="132"/>
      <c r="C14" s="66" t="s">
        <v>541</v>
      </c>
      <c r="D14" s="131"/>
      <c r="E14" s="765"/>
      <c r="F14" s="767"/>
      <c r="G14" s="133"/>
      <c r="H14" s="672"/>
      <c r="I14" s="672"/>
      <c r="J14" s="672"/>
    </row>
    <row r="15" spans="2:10" s="61" customFormat="1" ht="15.75">
      <c r="B15" s="132"/>
      <c r="C15" s="66" t="s">
        <v>492</v>
      </c>
      <c r="D15" s="131"/>
      <c r="E15" s="765"/>
      <c r="F15" s="767"/>
      <c r="G15" s="133"/>
      <c r="H15" s="672"/>
      <c r="I15" s="672"/>
      <c r="J15" s="672"/>
    </row>
    <row r="16" spans="2:10" s="61" customFormat="1" ht="15.75">
      <c r="B16" s="140"/>
      <c r="C16" s="90" t="s">
        <v>508</v>
      </c>
      <c r="D16" s="140"/>
      <c r="E16" s="769"/>
      <c r="F16" s="771"/>
      <c r="G16" s="140"/>
      <c r="H16" s="769"/>
      <c r="I16" s="770"/>
      <c r="J16" s="771"/>
    </row>
    <row r="17" spans="1:10" s="61" customFormat="1" ht="15.75">
      <c r="B17" s="132"/>
      <c r="C17" s="66" t="s">
        <v>541</v>
      </c>
      <c r="D17" s="131"/>
      <c r="E17" s="765"/>
      <c r="F17" s="767"/>
      <c r="G17" s="133"/>
      <c r="H17" s="672"/>
      <c r="I17" s="672"/>
      <c r="J17" s="672"/>
    </row>
    <row r="18" spans="1:10" s="61" customFormat="1" ht="15.75">
      <c r="B18" s="132"/>
      <c r="C18" s="66" t="s">
        <v>492</v>
      </c>
      <c r="D18" s="131"/>
      <c r="E18" s="765"/>
      <c r="F18" s="767"/>
      <c r="G18" s="133"/>
      <c r="H18" s="672"/>
      <c r="I18" s="672"/>
      <c r="J18" s="672"/>
    </row>
    <row r="19" spans="1:10" s="95" customFormat="1" ht="24" customHeight="1">
      <c r="B19" s="134"/>
      <c r="C19" s="134" t="s">
        <v>185</v>
      </c>
      <c r="D19" s="135"/>
      <c r="E19" s="772"/>
      <c r="F19" s="774"/>
      <c r="G19" s="136"/>
      <c r="H19" s="674"/>
      <c r="I19" s="674"/>
      <c r="J19" s="674"/>
    </row>
    <row r="20" spans="1:10" s="61" customFormat="1" ht="15.75">
      <c r="F20" s="62"/>
    </row>
    <row r="21" spans="1:10" s="141" customFormat="1" ht="15.75">
      <c r="B21" s="141" t="s">
        <v>523</v>
      </c>
      <c r="F21" s="142"/>
    </row>
    <row r="22" spans="1:10" s="141" customFormat="1" ht="15.75">
      <c r="F22" s="142"/>
    </row>
    <row r="23" spans="1:10" s="61" customFormat="1" ht="25.9" customHeight="1">
      <c r="A23" s="688" t="s">
        <v>607</v>
      </c>
      <c r="B23" s="662"/>
      <c r="C23" s="662"/>
      <c r="D23" s="662"/>
      <c r="E23" s="662"/>
      <c r="F23" s="662"/>
      <c r="G23" s="662"/>
      <c r="H23" s="662"/>
      <c r="I23" s="662"/>
      <c r="J23" s="697"/>
    </row>
    <row r="24" spans="1:10" ht="25.5">
      <c r="A24" s="77"/>
      <c r="B24" s="78" t="s">
        <v>328</v>
      </c>
      <c r="C24" s="63" t="s">
        <v>384</v>
      </c>
      <c r="D24" s="652" t="s">
        <v>488</v>
      </c>
      <c r="E24" s="654"/>
      <c r="F24" s="652" t="s">
        <v>608</v>
      </c>
      <c r="G24" s="654"/>
      <c r="H24" s="652" t="s">
        <v>489</v>
      </c>
      <c r="I24" s="654"/>
      <c r="J24" s="63" t="s">
        <v>389</v>
      </c>
    </row>
    <row r="25" spans="1:10" ht="13.5">
      <c r="A25" s="77"/>
      <c r="B25" s="80">
        <v>1</v>
      </c>
      <c r="C25" s="80">
        <v>2</v>
      </c>
      <c r="D25" s="683">
        <v>3</v>
      </c>
      <c r="E25" s="684"/>
      <c r="F25" s="683">
        <v>4</v>
      </c>
      <c r="G25" s="684"/>
      <c r="H25" s="683">
        <v>5</v>
      </c>
      <c r="I25" s="684"/>
      <c r="J25" s="80" t="s">
        <v>410</v>
      </c>
    </row>
    <row r="26" spans="1:10" s="95" customFormat="1" ht="47.25" outlineLevel="1">
      <c r="A26" s="90"/>
      <c r="B26" s="91">
        <v>1</v>
      </c>
      <c r="C26" s="90" t="s">
        <v>610</v>
      </c>
      <c r="D26" s="734">
        <f>D27+D28</f>
        <v>0</v>
      </c>
      <c r="E26" s="735"/>
      <c r="F26" s="738" t="s">
        <v>369</v>
      </c>
      <c r="G26" s="739"/>
      <c r="H26" s="736">
        <v>160</v>
      </c>
      <c r="I26" s="737"/>
      <c r="J26" s="117">
        <f>J27+J28</f>
        <v>0</v>
      </c>
    </row>
    <row r="27" spans="1:10" s="61" customFormat="1" ht="31.5" outlineLevel="1">
      <c r="A27" s="66"/>
      <c r="B27" s="67"/>
      <c r="C27" s="66" t="s">
        <v>491</v>
      </c>
      <c r="D27" s="713"/>
      <c r="E27" s="714"/>
      <c r="F27" s="693"/>
      <c r="G27" s="694"/>
      <c r="H27" s="695">
        <v>160</v>
      </c>
      <c r="I27" s="696"/>
      <c r="J27" s="82">
        <f>D27*F27*50%*H27</f>
        <v>0</v>
      </c>
    </row>
    <row r="28" spans="1:10" s="61" customFormat="1" ht="15.75" outlineLevel="1">
      <c r="A28" s="66"/>
      <c r="B28" s="67"/>
      <c r="C28" s="66" t="s">
        <v>492</v>
      </c>
      <c r="D28" s="713"/>
      <c r="E28" s="714"/>
      <c r="F28" s="693"/>
      <c r="G28" s="694"/>
      <c r="H28" s="695">
        <v>160</v>
      </c>
      <c r="I28" s="696"/>
      <c r="J28" s="82">
        <f>D28*F28*50%*H28</f>
        <v>0</v>
      </c>
    </row>
    <row r="29" spans="1:10" s="95" customFormat="1" ht="47.25" outlineLevel="1">
      <c r="A29" s="90"/>
      <c r="B29" s="91">
        <v>2</v>
      </c>
      <c r="C29" s="90" t="s">
        <v>611</v>
      </c>
      <c r="D29" s="734">
        <f>D30+D31</f>
        <v>0</v>
      </c>
      <c r="E29" s="735"/>
      <c r="F29" s="738" t="s">
        <v>369</v>
      </c>
      <c r="G29" s="739"/>
      <c r="H29" s="736">
        <v>160</v>
      </c>
      <c r="I29" s="737"/>
      <c r="J29" s="117">
        <f>J30+J31</f>
        <v>0</v>
      </c>
    </row>
    <row r="30" spans="1:10" s="61" customFormat="1" ht="31.5" outlineLevel="1">
      <c r="A30" s="66"/>
      <c r="B30" s="67"/>
      <c r="C30" s="66" t="s">
        <v>491</v>
      </c>
      <c r="D30" s="713"/>
      <c r="E30" s="714"/>
      <c r="F30" s="693"/>
      <c r="G30" s="694"/>
      <c r="H30" s="695">
        <v>160</v>
      </c>
      <c r="I30" s="696"/>
      <c r="J30" s="82">
        <f>D30*F30*H30</f>
        <v>0</v>
      </c>
    </row>
    <row r="31" spans="1:10" s="61" customFormat="1" ht="15.75" outlineLevel="1">
      <c r="A31" s="66"/>
      <c r="B31" s="67"/>
      <c r="C31" s="66" t="s">
        <v>492</v>
      </c>
      <c r="D31" s="713"/>
      <c r="E31" s="714"/>
      <c r="F31" s="693"/>
      <c r="G31" s="694"/>
      <c r="H31" s="695">
        <v>160</v>
      </c>
      <c r="I31" s="696"/>
      <c r="J31" s="82">
        <f>D31*F31*H31</f>
        <v>0</v>
      </c>
    </row>
    <row r="32" spans="1:10" s="61" customFormat="1" ht="15.75" outlineLevel="1">
      <c r="A32" s="83" t="s">
        <v>362</v>
      </c>
      <c r="B32" s="84"/>
      <c r="C32" s="681" t="s">
        <v>362</v>
      </c>
      <c r="D32" s="681"/>
      <c r="E32" s="681"/>
      <c r="F32" s="681"/>
      <c r="G32" s="681"/>
      <c r="H32" s="681"/>
      <c r="I32" s="682"/>
      <c r="J32" s="76">
        <f>J26+J29</f>
        <v>0</v>
      </c>
    </row>
    <row r="35" spans="2:10">
      <c r="B35" s="79" t="s">
        <v>148</v>
      </c>
      <c r="D35" s="124"/>
      <c r="E35" s="124"/>
      <c r="F35" s="125"/>
      <c r="I35" s="124"/>
      <c r="J35" s="124"/>
    </row>
    <row r="36" spans="2:10">
      <c r="I36" s="698" t="s">
        <v>402</v>
      </c>
      <c r="J36" s="698"/>
    </row>
    <row r="38" spans="2:10">
      <c r="B38" s="79" t="s">
        <v>403</v>
      </c>
      <c r="D38" s="124"/>
      <c r="E38" s="124"/>
      <c r="F38" s="125"/>
      <c r="I38" s="124"/>
      <c r="J38" s="124"/>
    </row>
    <row r="39" spans="2:10">
      <c r="I39" s="698" t="s">
        <v>402</v>
      </c>
      <c r="J39" s="698"/>
    </row>
    <row r="41" spans="2:10">
      <c r="B41" s="79" t="s">
        <v>404</v>
      </c>
      <c r="C41" s="124"/>
      <c r="D41" s="124"/>
      <c r="F41" s="125"/>
      <c r="G41" s="124"/>
      <c r="I41" s="124"/>
      <c r="J41" s="124"/>
    </row>
    <row r="42" spans="2:10">
      <c r="C42" s="702" t="s">
        <v>150</v>
      </c>
      <c r="D42" s="702"/>
      <c r="F42" s="699" t="s">
        <v>153</v>
      </c>
      <c r="G42" s="699"/>
      <c r="I42" s="698" t="s">
        <v>402</v>
      </c>
      <c r="J42" s="698"/>
    </row>
    <row r="44" spans="2:10">
      <c r="B44" s="79" t="s">
        <v>405</v>
      </c>
    </row>
  </sheetData>
  <mergeCells count="51">
    <mergeCell ref="D29:E29"/>
    <mergeCell ref="F29:G29"/>
    <mergeCell ref="I36:J36"/>
    <mergeCell ref="H30:I30"/>
    <mergeCell ref="H29:I29"/>
    <mergeCell ref="D30:E30"/>
    <mergeCell ref="F30:G30"/>
    <mergeCell ref="F31:G31"/>
    <mergeCell ref="D28:E28"/>
    <mergeCell ref="H26:I26"/>
    <mergeCell ref="H28:I28"/>
    <mergeCell ref="D27:E27"/>
    <mergeCell ref="F28:G28"/>
    <mergeCell ref="F26:G26"/>
    <mergeCell ref="F27:G27"/>
    <mergeCell ref="D26:E26"/>
    <mergeCell ref="H27:I27"/>
    <mergeCell ref="C42:D42"/>
    <mergeCell ref="F42:G42"/>
    <mergeCell ref="I42:J42"/>
    <mergeCell ref="D31:E31"/>
    <mergeCell ref="I39:J39"/>
    <mergeCell ref="C32:I32"/>
    <mergeCell ref="H31:I31"/>
    <mergeCell ref="H17:J17"/>
    <mergeCell ref="H18:J18"/>
    <mergeCell ref="D24:E24"/>
    <mergeCell ref="D25:E25"/>
    <mergeCell ref="H24:I24"/>
    <mergeCell ref="F24:G24"/>
    <mergeCell ref="E17:F17"/>
    <mergeCell ref="E18:F18"/>
    <mergeCell ref="H19:J19"/>
    <mergeCell ref="E19:F19"/>
    <mergeCell ref="F25:G25"/>
    <mergeCell ref="H25:I25"/>
    <mergeCell ref="A23:J23"/>
    <mergeCell ref="B5:J5"/>
    <mergeCell ref="E7:J7"/>
    <mergeCell ref="D8:J8"/>
    <mergeCell ref="H13:J13"/>
    <mergeCell ref="E13:F13"/>
    <mergeCell ref="B10:J10"/>
    <mergeCell ref="H12:J12"/>
    <mergeCell ref="E16:F16"/>
    <mergeCell ref="H16:J16"/>
    <mergeCell ref="H15:J15"/>
    <mergeCell ref="E12:F12"/>
    <mergeCell ref="H14:J14"/>
    <mergeCell ref="E14:F14"/>
    <mergeCell ref="E15:F15"/>
  </mergeCells>
  <phoneticPr fontId="61" type="noConversion"/>
  <pageMargins left="0.70866141732283472" right="0.70866141732283472" top="0.74803149606299213" bottom="0.74803149606299213" header="0.31496062992125984" footer="0.31496062992125984"/>
  <pageSetup paperSize="9" scale="56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L130"/>
  <sheetViews>
    <sheetView topLeftCell="B99" zoomScale="75" zoomScaleNormal="75" workbookViewId="0">
      <selection activeCell="K138" sqref="K138"/>
    </sheetView>
  </sheetViews>
  <sheetFormatPr defaultColWidth="8.85546875" defaultRowHeight="12.75" outlineLevelRow="2"/>
  <cols>
    <col min="1" max="1" width="38.85546875" style="79" hidden="1" customWidth="1"/>
    <col min="2" max="2" width="5.5703125" style="79" customWidth="1"/>
    <col min="3" max="3" width="35.7109375" style="79" customWidth="1"/>
    <col min="4" max="4" width="16.140625" style="79" customWidth="1"/>
    <col min="5" max="5" width="12.140625" style="79" customWidth="1"/>
    <col min="6" max="6" width="15.140625" style="123" customWidth="1"/>
    <col min="7" max="7" width="20" style="79" customWidth="1"/>
    <col min="8" max="8" width="15.85546875" style="79" customWidth="1"/>
    <col min="9" max="9" width="12.42578125" style="79" customWidth="1"/>
    <col min="10" max="10" width="19.140625" style="79" customWidth="1"/>
    <col min="11" max="11" width="20.7109375" style="79" customWidth="1"/>
    <col min="12" max="12" width="21.28515625" style="79" customWidth="1"/>
    <col min="13" max="16384" width="8.85546875" style="79"/>
  </cols>
  <sheetData>
    <row r="1" spans="2:12">
      <c r="J1" s="126" t="s">
        <v>265</v>
      </c>
    </row>
    <row r="2" spans="2:12">
      <c r="J2" s="126" t="s">
        <v>266</v>
      </c>
    </row>
    <row r="3" spans="2:12">
      <c r="J3" s="126"/>
    </row>
    <row r="4" spans="2:12">
      <c r="J4" s="126" t="s">
        <v>406</v>
      </c>
    </row>
    <row r="5" spans="2:12" s="60" customFormat="1" ht="18.75">
      <c r="B5" s="668" t="s">
        <v>323</v>
      </c>
      <c r="C5" s="668"/>
      <c r="D5" s="668"/>
      <c r="E5" s="668"/>
      <c r="F5" s="668"/>
      <c r="G5" s="668"/>
      <c r="H5" s="668"/>
      <c r="I5" s="668"/>
      <c r="J5" s="668"/>
    </row>
    <row r="6" spans="2:12" s="60" customFormat="1" ht="18.75">
      <c r="B6" s="127"/>
      <c r="C6" s="127"/>
      <c r="D6" s="127"/>
      <c r="E6" s="127"/>
      <c r="F6" s="127"/>
      <c r="G6" s="127"/>
      <c r="H6" s="127"/>
      <c r="I6" s="127"/>
      <c r="J6" s="127"/>
    </row>
    <row r="7" spans="2:12" s="61" customFormat="1" ht="19.5">
      <c r="B7" s="60" t="s">
        <v>324</v>
      </c>
      <c r="E7" s="768" t="s">
        <v>509</v>
      </c>
      <c r="F7" s="768"/>
      <c r="G7" s="768"/>
      <c r="H7" s="768"/>
      <c r="I7" s="768"/>
      <c r="J7" s="768"/>
    </row>
    <row r="8" spans="2:12" s="60" customFormat="1" ht="36.75" customHeight="1">
      <c r="B8" s="60" t="s">
        <v>325</v>
      </c>
      <c r="D8" s="669" t="s">
        <v>677</v>
      </c>
      <c r="E8" s="669"/>
      <c r="F8" s="669"/>
      <c r="G8" s="669"/>
      <c r="H8" s="669"/>
      <c r="I8" s="669"/>
      <c r="J8" s="669"/>
    </row>
    <row r="9" spans="2:12" s="61" customFormat="1" ht="15.75">
      <c r="F9" s="62"/>
    </row>
    <row r="10" spans="2:12" s="61" customFormat="1" ht="15.75">
      <c r="B10" s="775" t="s">
        <v>533</v>
      </c>
      <c r="C10" s="775"/>
      <c r="D10" s="775"/>
      <c r="E10" s="775"/>
      <c r="F10" s="775"/>
      <c r="G10" s="775"/>
      <c r="H10" s="775"/>
      <c r="I10" s="775"/>
      <c r="J10" s="775"/>
    </row>
    <row r="11" spans="2:12" s="61" customFormat="1" ht="15.75">
      <c r="F11" s="62"/>
    </row>
    <row r="12" spans="2:12" s="61" customFormat="1" ht="45" customHeight="1">
      <c r="B12" s="140" t="s">
        <v>328</v>
      </c>
      <c r="C12" s="140" t="s">
        <v>534</v>
      </c>
      <c r="D12" s="140" t="s">
        <v>532</v>
      </c>
      <c r="E12" s="670" t="s">
        <v>535</v>
      </c>
      <c r="F12" s="670"/>
      <c r="G12" s="670"/>
      <c r="H12" s="670" t="s">
        <v>522</v>
      </c>
      <c r="I12" s="670"/>
      <c r="J12" s="670"/>
    </row>
    <row r="13" spans="2:12" s="61" customFormat="1" ht="30">
      <c r="B13" s="132">
        <v>1</v>
      </c>
      <c r="C13" s="132" t="s">
        <v>736</v>
      </c>
      <c r="D13" s="131"/>
      <c r="E13" s="671"/>
      <c r="F13" s="671"/>
      <c r="G13" s="671"/>
      <c r="H13" s="672">
        <v>21286.37</v>
      </c>
      <c r="I13" s="672"/>
      <c r="J13" s="672"/>
    </row>
    <row r="14" spans="2:12" s="61" customFormat="1" ht="30">
      <c r="B14" s="132">
        <v>2</v>
      </c>
      <c r="C14" s="132" t="s">
        <v>515</v>
      </c>
      <c r="D14" s="131"/>
      <c r="E14" s="671"/>
      <c r="F14" s="671"/>
      <c r="G14" s="671"/>
      <c r="H14" s="672">
        <v>1700000</v>
      </c>
      <c r="I14" s="672"/>
      <c r="J14" s="672"/>
    </row>
    <row r="15" spans="2:12" s="95" customFormat="1" ht="15.75">
      <c r="B15" s="134"/>
      <c r="C15" s="134" t="s">
        <v>185</v>
      </c>
      <c r="D15" s="135"/>
      <c r="E15" s="673"/>
      <c r="F15" s="673"/>
      <c r="G15" s="673"/>
      <c r="H15" s="674">
        <f>H13+H14</f>
        <v>1721286.37</v>
      </c>
      <c r="I15" s="674"/>
      <c r="J15" s="674"/>
    </row>
    <row r="16" spans="2:12" s="61" customFormat="1" ht="15.75">
      <c r="F16" s="62"/>
      <c r="L16" s="186"/>
    </row>
    <row r="17" spans="1:10" s="141" customFormat="1" ht="15.75">
      <c r="B17" s="141" t="s">
        <v>523</v>
      </c>
      <c r="F17" s="142"/>
    </row>
    <row r="18" spans="1:10" s="141" customFormat="1" ht="15.75">
      <c r="F18" s="142"/>
    </row>
    <row r="19" spans="1:10" s="61" customFormat="1" ht="23.45" customHeight="1">
      <c r="A19" s="688" t="s">
        <v>612</v>
      </c>
      <c r="B19" s="662"/>
      <c r="C19" s="662"/>
      <c r="D19" s="662"/>
      <c r="E19" s="662"/>
      <c r="F19" s="662"/>
      <c r="G19" s="662"/>
      <c r="H19" s="662"/>
      <c r="I19" s="662"/>
      <c r="J19" s="697"/>
    </row>
    <row r="20" spans="1:10" ht="33.6" customHeight="1">
      <c r="A20" s="77"/>
      <c r="B20" s="78" t="s">
        <v>328</v>
      </c>
      <c r="C20" s="63" t="s">
        <v>384</v>
      </c>
      <c r="D20" s="652" t="s">
        <v>407</v>
      </c>
      <c r="E20" s="654"/>
      <c r="F20" s="652" t="s">
        <v>408</v>
      </c>
      <c r="G20" s="654"/>
      <c r="H20" s="652" t="s">
        <v>409</v>
      </c>
      <c r="I20" s="654"/>
      <c r="J20" s="63" t="s">
        <v>389</v>
      </c>
    </row>
    <row r="21" spans="1:10" ht="13.5">
      <c r="A21" s="77"/>
      <c r="B21" s="80">
        <v>1</v>
      </c>
      <c r="C21" s="80">
        <v>2</v>
      </c>
      <c r="D21" s="683">
        <v>3</v>
      </c>
      <c r="E21" s="684"/>
      <c r="F21" s="683">
        <v>4</v>
      </c>
      <c r="G21" s="684"/>
      <c r="H21" s="683">
        <v>5</v>
      </c>
      <c r="I21" s="684"/>
      <c r="J21" s="80" t="s">
        <v>410</v>
      </c>
    </row>
    <row r="22" spans="1:10" s="61" customFormat="1" ht="15.75" outlineLevel="1">
      <c r="A22" s="66"/>
      <c r="B22" s="67">
        <v>1</v>
      </c>
      <c r="C22" s="75"/>
      <c r="D22" s="691"/>
      <c r="E22" s="692"/>
      <c r="F22" s="693"/>
      <c r="G22" s="694"/>
      <c r="H22" s="695">
        <v>11</v>
      </c>
      <c r="I22" s="696"/>
      <c r="J22" s="82">
        <f>D22*F22*H22</f>
        <v>0</v>
      </c>
    </row>
    <row r="23" spans="1:10" s="61" customFormat="1" ht="15.75" outlineLevel="1">
      <c r="A23" s="66"/>
      <c r="B23" s="67"/>
      <c r="C23" s="75"/>
      <c r="D23" s="691"/>
      <c r="E23" s="692"/>
      <c r="F23" s="693"/>
      <c r="G23" s="694"/>
      <c r="H23" s="695"/>
      <c r="I23" s="696"/>
      <c r="J23" s="82"/>
    </row>
    <row r="24" spans="1:10" s="61" customFormat="1" ht="15.75" outlineLevel="1">
      <c r="A24" s="83" t="s">
        <v>362</v>
      </c>
      <c r="B24" s="84"/>
      <c r="C24" s="681" t="s">
        <v>362</v>
      </c>
      <c r="D24" s="681"/>
      <c r="E24" s="681"/>
      <c r="F24" s="681"/>
      <c r="G24" s="681"/>
      <c r="H24" s="681"/>
      <c r="I24" s="682"/>
      <c r="J24" s="76">
        <f>J22</f>
        <v>0</v>
      </c>
    </row>
    <row r="25" spans="1:10" s="61" customFormat="1" ht="24" customHeight="1">
      <c r="A25" s="688" t="s">
        <v>411</v>
      </c>
      <c r="B25" s="662"/>
      <c r="C25" s="662"/>
      <c r="D25" s="662"/>
      <c r="E25" s="662"/>
      <c r="F25" s="662"/>
      <c r="G25" s="662"/>
      <c r="H25" s="662"/>
      <c r="I25" s="662"/>
      <c r="J25" s="662"/>
    </row>
    <row r="26" spans="1:10" ht="27">
      <c r="A26" s="77"/>
      <c r="B26" s="97" t="s">
        <v>328</v>
      </c>
      <c r="C26" s="63" t="s">
        <v>384</v>
      </c>
      <c r="D26" s="690" t="s">
        <v>385</v>
      </c>
      <c r="E26" s="690"/>
      <c r="F26" s="63" t="s">
        <v>386</v>
      </c>
      <c r="G26" s="63" t="s">
        <v>387</v>
      </c>
      <c r="H26" s="690" t="s">
        <v>388</v>
      </c>
      <c r="I26" s="690"/>
      <c r="J26" s="63" t="s">
        <v>389</v>
      </c>
    </row>
    <row r="27" spans="1:10" s="99" customFormat="1">
      <c r="A27" s="98"/>
      <c r="B27" s="80">
        <v>1</v>
      </c>
      <c r="C27" s="80">
        <v>2</v>
      </c>
      <c r="D27" s="683">
        <v>3</v>
      </c>
      <c r="E27" s="684"/>
      <c r="F27" s="80">
        <v>4</v>
      </c>
      <c r="G27" s="80">
        <v>5</v>
      </c>
      <c r="H27" s="683">
        <v>6</v>
      </c>
      <c r="I27" s="684"/>
      <c r="J27" s="80" t="s">
        <v>390</v>
      </c>
    </row>
    <row r="28" spans="1:10" s="61" customFormat="1" ht="15.75" outlineLevel="1">
      <c r="A28" s="66"/>
      <c r="B28" s="67">
        <v>1</v>
      </c>
      <c r="C28" s="66" t="s">
        <v>412</v>
      </c>
      <c r="D28" s="75" t="s">
        <v>392</v>
      </c>
      <c r="E28" s="100"/>
      <c r="F28" s="81"/>
      <c r="G28" s="101"/>
      <c r="H28" s="691">
        <v>12</v>
      </c>
      <c r="I28" s="692"/>
      <c r="J28" s="74">
        <f t="shared" ref="J28:J33" si="0">F28*G28*H28</f>
        <v>0</v>
      </c>
    </row>
    <row r="29" spans="1:10" s="61" customFormat="1" ht="30" customHeight="1" outlineLevel="1">
      <c r="A29" s="66"/>
      <c r="B29" s="67">
        <v>2</v>
      </c>
      <c r="C29" s="66" t="s">
        <v>413</v>
      </c>
      <c r="D29" s="707" t="s">
        <v>414</v>
      </c>
      <c r="E29" s="708"/>
      <c r="F29" s="81"/>
      <c r="G29" s="101"/>
      <c r="H29" s="691">
        <v>12</v>
      </c>
      <c r="I29" s="692"/>
      <c r="J29" s="74">
        <f t="shared" si="0"/>
        <v>0</v>
      </c>
    </row>
    <row r="30" spans="1:10" s="61" customFormat="1" ht="15.75" outlineLevel="1">
      <c r="A30" s="114"/>
      <c r="B30" s="102">
        <v>3</v>
      </c>
      <c r="C30" s="182" t="s">
        <v>739</v>
      </c>
      <c r="D30" s="776"/>
      <c r="E30" s="756"/>
      <c r="F30" s="81">
        <v>1</v>
      </c>
      <c r="G30" s="101"/>
      <c r="H30" s="691">
        <v>12</v>
      </c>
      <c r="I30" s="692"/>
      <c r="J30" s="74">
        <f t="shared" si="0"/>
        <v>0</v>
      </c>
    </row>
    <row r="31" spans="1:10" s="61" customFormat="1" ht="15.75" outlineLevel="1">
      <c r="A31" s="114"/>
      <c r="B31" s="102">
        <v>4</v>
      </c>
      <c r="C31" s="182" t="s">
        <v>738</v>
      </c>
      <c r="D31" s="776"/>
      <c r="E31" s="756"/>
      <c r="F31" s="81">
        <v>1</v>
      </c>
      <c r="G31" s="101"/>
      <c r="H31" s="691">
        <v>1</v>
      </c>
      <c r="I31" s="692"/>
      <c r="J31" s="74">
        <f t="shared" si="0"/>
        <v>0</v>
      </c>
    </row>
    <row r="32" spans="1:10" s="61" customFormat="1" ht="15.75" outlineLevel="1">
      <c r="A32" s="114"/>
      <c r="B32" s="102">
        <v>5</v>
      </c>
      <c r="C32" s="182" t="s">
        <v>737</v>
      </c>
      <c r="D32" s="776"/>
      <c r="E32" s="756"/>
      <c r="F32" s="81">
        <v>1</v>
      </c>
      <c r="G32" s="101">
        <v>6000</v>
      </c>
      <c r="H32" s="691">
        <v>1</v>
      </c>
      <c r="I32" s="692"/>
      <c r="J32" s="74">
        <f t="shared" si="0"/>
        <v>6000</v>
      </c>
    </row>
    <row r="33" spans="1:12" s="61" customFormat="1" ht="15.75" outlineLevel="1">
      <c r="A33" s="114"/>
      <c r="B33" s="102">
        <v>6</v>
      </c>
      <c r="C33" s="66" t="s">
        <v>419</v>
      </c>
      <c r="D33" s="709"/>
      <c r="E33" s="710"/>
      <c r="F33" s="81">
        <v>1</v>
      </c>
      <c r="G33" s="101">
        <v>0</v>
      </c>
      <c r="H33" s="691">
        <v>1</v>
      </c>
      <c r="I33" s="692"/>
      <c r="J33" s="74">
        <f t="shared" si="0"/>
        <v>0</v>
      </c>
    </row>
    <row r="34" spans="1:12" s="61" customFormat="1" ht="15.75" outlineLevel="1">
      <c r="A34" s="680" t="s">
        <v>362</v>
      </c>
      <c r="B34" s="681"/>
      <c r="C34" s="681"/>
      <c r="D34" s="681"/>
      <c r="E34" s="681"/>
      <c r="F34" s="681"/>
      <c r="G34" s="681"/>
      <c r="H34" s="681"/>
      <c r="I34" s="682"/>
      <c r="J34" s="103">
        <f>SUM(J28:J33)</f>
        <v>6000</v>
      </c>
      <c r="L34" s="171"/>
    </row>
    <row r="35" spans="1:12" s="61" customFormat="1" ht="21.75" customHeight="1">
      <c r="A35" s="688" t="s">
        <v>788</v>
      </c>
      <c r="B35" s="662"/>
      <c r="C35" s="662"/>
      <c r="D35" s="662"/>
      <c r="E35" s="662"/>
      <c r="F35" s="662"/>
      <c r="G35" s="662"/>
      <c r="H35" s="662"/>
      <c r="I35" s="662"/>
      <c r="J35" s="662"/>
    </row>
    <row r="36" spans="1:12" s="61" customFormat="1" ht="15.75" customHeight="1" outlineLevel="1">
      <c r="A36" s="66"/>
      <c r="B36" s="67">
        <v>1</v>
      </c>
      <c r="C36" s="75" t="s">
        <v>427</v>
      </c>
      <c r="D36" s="709" t="s">
        <v>726</v>
      </c>
      <c r="E36" s="710"/>
      <c r="F36" s="68"/>
      <c r="G36" s="104"/>
      <c r="H36" s="713"/>
      <c r="I36" s="714"/>
      <c r="J36" s="74">
        <f>G36*F36</f>
        <v>0</v>
      </c>
    </row>
    <row r="37" spans="1:12" s="61" customFormat="1" ht="15.75" customHeight="1" outlineLevel="1">
      <c r="A37" s="114"/>
      <c r="B37" s="67">
        <v>2</v>
      </c>
      <c r="C37" s="75" t="s">
        <v>429</v>
      </c>
      <c r="D37" s="709" t="s">
        <v>430</v>
      </c>
      <c r="E37" s="710"/>
      <c r="F37" s="68"/>
      <c r="G37" s="104"/>
      <c r="H37" s="713"/>
      <c r="I37" s="714"/>
      <c r="J37" s="74">
        <f>G37*F37</f>
        <v>0</v>
      </c>
    </row>
    <row r="38" spans="1:12" s="61" customFormat="1" ht="15.75" outlineLevel="1">
      <c r="A38" s="680" t="s">
        <v>362</v>
      </c>
      <c r="B38" s="681"/>
      <c r="C38" s="681"/>
      <c r="D38" s="681"/>
      <c r="E38" s="681"/>
      <c r="F38" s="681"/>
      <c r="G38" s="681"/>
      <c r="H38" s="681"/>
      <c r="I38" s="682"/>
      <c r="J38" s="76">
        <f>J37+J36</f>
        <v>0</v>
      </c>
      <c r="K38" s="171"/>
      <c r="L38" s="171"/>
    </row>
    <row r="39" spans="1:12" s="61" customFormat="1" ht="15.75" outlineLevel="1">
      <c r="A39" s="83"/>
      <c r="B39" s="84"/>
      <c r="C39" s="84"/>
      <c r="D39" s="84"/>
      <c r="E39" s="84"/>
      <c r="F39" s="84"/>
      <c r="G39" s="84"/>
      <c r="H39" s="84"/>
      <c r="I39" s="84"/>
      <c r="J39" s="208"/>
      <c r="L39" s="171"/>
    </row>
    <row r="40" spans="1:12" s="61" customFormat="1" ht="21.75" customHeight="1">
      <c r="A40" s="688" t="s">
        <v>789</v>
      </c>
      <c r="B40" s="662"/>
      <c r="C40" s="662"/>
      <c r="D40" s="662"/>
      <c r="E40" s="662"/>
      <c r="F40" s="662"/>
      <c r="G40" s="662"/>
      <c r="H40" s="662"/>
      <c r="I40" s="662"/>
      <c r="J40" s="662"/>
    </row>
    <row r="41" spans="1:12" s="61" customFormat="1" ht="31.5" outlineLevel="1">
      <c r="A41" s="66"/>
      <c r="B41" s="67">
        <v>1</v>
      </c>
      <c r="C41" s="66" t="s">
        <v>422</v>
      </c>
      <c r="D41" s="709" t="s">
        <v>423</v>
      </c>
      <c r="E41" s="710"/>
      <c r="F41" s="68">
        <v>1</v>
      </c>
      <c r="G41" s="104">
        <v>2000</v>
      </c>
      <c r="H41" s="713">
        <v>1</v>
      </c>
      <c r="I41" s="714"/>
      <c r="J41" s="74">
        <f>F41*G41*H41</f>
        <v>2000</v>
      </c>
    </row>
    <row r="42" spans="1:12" s="61" customFormat="1" ht="15.75" outlineLevel="1">
      <c r="A42" s="680" t="s">
        <v>362</v>
      </c>
      <c r="B42" s="681"/>
      <c r="C42" s="681"/>
      <c r="D42" s="681"/>
      <c r="E42" s="681"/>
      <c r="F42" s="681"/>
      <c r="G42" s="681"/>
      <c r="H42" s="681"/>
      <c r="I42" s="682"/>
      <c r="J42" s="76">
        <f>J41</f>
        <v>2000</v>
      </c>
    </row>
    <row r="43" spans="1:12" s="61" customFormat="1" ht="21.75" customHeight="1">
      <c r="A43" s="688" t="s">
        <v>790</v>
      </c>
      <c r="B43" s="662"/>
      <c r="C43" s="662"/>
      <c r="D43" s="662"/>
      <c r="E43" s="662"/>
      <c r="F43" s="662"/>
      <c r="G43" s="662"/>
      <c r="H43" s="662"/>
      <c r="I43" s="662"/>
      <c r="J43" s="662"/>
    </row>
    <row r="44" spans="1:12" s="61" customFormat="1" ht="15.75" outlineLevel="1">
      <c r="A44" s="66"/>
      <c r="B44" s="67">
        <v>1</v>
      </c>
      <c r="C44" s="182" t="s">
        <v>751</v>
      </c>
      <c r="D44" s="709" t="s">
        <v>752</v>
      </c>
      <c r="E44" s="710"/>
      <c r="F44" s="68">
        <v>1</v>
      </c>
      <c r="G44" s="104">
        <v>70</v>
      </c>
      <c r="H44" s="713">
        <v>12</v>
      </c>
      <c r="I44" s="714"/>
      <c r="J44" s="74">
        <v>1000</v>
      </c>
    </row>
    <row r="45" spans="1:12" s="61" customFormat="1" ht="15.75" outlineLevel="1">
      <c r="A45" s="680" t="s">
        <v>362</v>
      </c>
      <c r="B45" s="681"/>
      <c r="C45" s="681"/>
      <c r="D45" s="681"/>
      <c r="E45" s="681"/>
      <c r="F45" s="681"/>
      <c r="G45" s="681"/>
      <c r="H45" s="681"/>
      <c r="I45" s="682"/>
      <c r="J45" s="76">
        <f>SUM(J44:J44)</f>
        <v>1000</v>
      </c>
    </row>
    <row r="46" spans="1:12" s="61" customFormat="1" ht="28.15" customHeight="1">
      <c r="A46" s="688" t="s">
        <v>791</v>
      </c>
      <c r="B46" s="662"/>
      <c r="C46" s="662"/>
      <c r="D46" s="662"/>
      <c r="E46" s="662"/>
      <c r="F46" s="662"/>
      <c r="G46" s="662"/>
      <c r="H46" s="662"/>
      <c r="I46" s="662"/>
      <c r="J46" s="662"/>
    </row>
    <row r="47" spans="1:12" ht="27">
      <c r="A47" s="77"/>
      <c r="B47" s="97" t="s">
        <v>328</v>
      </c>
      <c r="C47" s="63" t="s">
        <v>384</v>
      </c>
      <c r="D47" s="690" t="s">
        <v>385</v>
      </c>
      <c r="E47" s="690"/>
      <c r="F47" s="63" t="s">
        <v>386</v>
      </c>
      <c r="G47" s="63" t="s">
        <v>387</v>
      </c>
      <c r="H47" s="690" t="s">
        <v>388</v>
      </c>
      <c r="I47" s="690"/>
      <c r="J47" s="63" t="s">
        <v>389</v>
      </c>
    </row>
    <row r="48" spans="1:12" s="99" customFormat="1">
      <c r="A48" s="98"/>
      <c r="B48" s="80">
        <v>1</v>
      </c>
      <c r="C48" s="80">
        <v>2</v>
      </c>
      <c r="D48" s="683">
        <v>3</v>
      </c>
      <c r="E48" s="684"/>
      <c r="F48" s="80">
        <v>4</v>
      </c>
      <c r="G48" s="80">
        <v>5</v>
      </c>
      <c r="H48" s="683">
        <v>6</v>
      </c>
      <c r="I48" s="684"/>
      <c r="J48" s="80" t="s">
        <v>390</v>
      </c>
    </row>
    <row r="49" spans="1:12" s="95" customFormat="1" ht="31.5" outlineLevel="2">
      <c r="A49" s="90"/>
      <c r="B49" s="91" t="s">
        <v>434</v>
      </c>
      <c r="C49" s="90" t="s">
        <v>435</v>
      </c>
      <c r="D49" s="711" t="s">
        <v>369</v>
      </c>
      <c r="E49" s="712"/>
      <c r="F49" s="106" t="s">
        <v>369</v>
      </c>
      <c r="G49" s="106" t="s">
        <v>369</v>
      </c>
      <c r="H49" s="715" t="s">
        <v>369</v>
      </c>
      <c r="I49" s="716"/>
      <c r="J49" s="94"/>
    </row>
    <row r="50" spans="1:12" s="61" customFormat="1" ht="15.75" outlineLevel="2">
      <c r="A50" s="66"/>
      <c r="B50" s="107" t="s">
        <v>370</v>
      </c>
      <c r="C50" s="182" t="s">
        <v>0</v>
      </c>
      <c r="D50" s="717" t="s">
        <v>741</v>
      </c>
      <c r="E50" s="677"/>
      <c r="F50" s="105">
        <v>1</v>
      </c>
      <c r="G50" s="101">
        <v>50000</v>
      </c>
      <c r="H50" s="713">
        <v>1</v>
      </c>
      <c r="I50" s="714"/>
      <c r="J50" s="74">
        <f>F50*G50*H50</f>
        <v>50000</v>
      </c>
    </row>
    <row r="51" spans="1:12" s="61" customFormat="1" ht="15.75" outlineLevel="2">
      <c r="A51" s="66"/>
      <c r="B51" s="107" t="s">
        <v>372</v>
      </c>
      <c r="C51" s="182"/>
      <c r="D51" s="717" t="s">
        <v>741</v>
      </c>
      <c r="E51" s="677"/>
      <c r="F51" s="105">
        <v>1</v>
      </c>
      <c r="G51" s="101"/>
      <c r="H51" s="713">
        <v>1</v>
      </c>
      <c r="I51" s="714"/>
      <c r="J51" s="74">
        <f>F51*G51*H51</f>
        <v>0</v>
      </c>
    </row>
    <row r="52" spans="1:12" s="61" customFormat="1" ht="15.75" outlineLevel="2">
      <c r="A52" s="66"/>
      <c r="B52" s="67" t="s">
        <v>442</v>
      </c>
      <c r="C52" s="66"/>
      <c r="D52" s="675"/>
      <c r="E52" s="677"/>
      <c r="F52" s="105"/>
      <c r="G52" s="101"/>
      <c r="H52" s="713"/>
      <c r="I52" s="714"/>
      <c r="J52" s="74">
        <f>F52*G52*H52</f>
        <v>0</v>
      </c>
    </row>
    <row r="53" spans="1:12" s="61" customFormat="1" ht="15.75" outlineLevel="2">
      <c r="A53" s="66"/>
      <c r="B53" s="67" t="s">
        <v>444</v>
      </c>
      <c r="C53" s="66"/>
      <c r="D53" s="675"/>
      <c r="E53" s="677"/>
      <c r="F53" s="105"/>
      <c r="G53" s="101"/>
      <c r="H53" s="713"/>
      <c r="I53" s="714"/>
      <c r="J53" s="74"/>
    </row>
    <row r="54" spans="1:12" s="61" customFormat="1" ht="15.75" outlineLevel="2">
      <c r="A54" s="66"/>
      <c r="B54" s="67" t="s">
        <v>454</v>
      </c>
      <c r="C54" s="66"/>
      <c r="D54" s="675"/>
      <c r="E54" s="677"/>
      <c r="F54" s="105"/>
      <c r="G54" s="101"/>
      <c r="H54" s="713"/>
      <c r="I54" s="714"/>
      <c r="J54" s="74">
        <f>F54*G54*H54</f>
        <v>0</v>
      </c>
    </row>
    <row r="55" spans="1:12" s="95" customFormat="1" ht="31.5" outlineLevel="2">
      <c r="A55" s="90"/>
      <c r="B55" s="91" t="s">
        <v>455</v>
      </c>
      <c r="C55" s="90" t="s">
        <v>456</v>
      </c>
      <c r="D55" s="711" t="s">
        <v>369</v>
      </c>
      <c r="E55" s="712"/>
      <c r="F55" s="106" t="s">
        <v>369</v>
      </c>
      <c r="G55" s="106" t="s">
        <v>369</v>
      </c>
      <c r="H55" s="715" t="s">
        <v>369</v>
      </c>
      <c r="I55" s="716"/>
      <c r="J55" s="94"/>
    </row>
    <row r="56" spans="1:12" s="61" customFormat="1" ht="15.75" outlineLevel="2">
      <c r="A56" s="66"/>
      <c r="B56" s="67" t="s">
        <v>375</v>
      </c>
      <c r="C56" s="182" t="s">
        <v>740</v>
      </c>
      <c r="D56" s="717" t="s">
        <v>741</v>
      </c>
      <c r="E56" s="677"/>
      <c r="F56" s="105">
        <v>1</v>
      </c>
      <c r="G56" s="101">
        <v>25000</v>
      </c>
      <c r="H56" s="713">
        <v>1</v>
      </c>
      <c r="I56" s="714"/>
      <c r="J56" s="74">
        <f>G56*H56*H56</f>
        <v>25000</v>
      </c>
    </row>
    <row r="57" spans="1:12" s="61" customFormat="1" ht="15.75" outlineLevel="2">
      <c r="A57" s="66"/>
      <c r="B57" s="67" t="s">
        <v>377</v>
      </c>
      <c r="C57" s="182" t="s">
        <v>742</v>
      </c>
      <c r="D57" s="717" t="s">
        <v>741</v>
      </c>
      <c r="E57" s="677"/>
      <c r="F57" s="105">
        <v>1</v>
      </c>
      <c r="G57" s="101">
        <v>25000</v>
      </c>
      <c r="H57" s="713">
        <v>1</v>
      </c>
      <c r="I57" s="714"/>
      <c r="J57" s="74">
        <f>G57*H57*H57</f>
        <v>25000</v>
      </c>
    </row>
    <row r="58" spans="1:12" s="61" customFormat="1" ht="12" customHeight="1" outlineLevel="2">
      <c r="A58" s="66"/>
      <c r="B58" s="67" t="s">
        <v>379</v>
      </c>
      <c r="C58" s="66"/>
      <c r="D58" s="675"/>
      <c r="E58" s="677"/>
      <c r="F58" s="105"/>
      <c r="G58" s="101"/>
      <c r="H58" s="713"/>
      <c r="I58" s="714"/>
      <c r="J58" s="74">
        <f>G58*H58*I58</f>
        <v>0</v>
      </c>
    </row>
    <row r="59" spans="1:12" s="61" customFormat="1" ht="15.75" hidden="1" outlineLevel="2">
      <c r="A59" s="66"/>
      <c r="B59" s="67" t="s">
        <v>381</v>
      </c>
      <c r="C59" s="66"/>
      <c r="D59" s="675"/>
      <c r="E59" s="677"/>
      <c r="F59" s="105"/>
      <c r="G59" s="101"/>
      <c r="H59" s="713"/>
      <c r="I59" s="714"/>
      <c r="J59" s="74">
        <f>G59*H59*I59</f>
        <v>0</v>
      </c>
    </row>
    <row r="60" spans="1:12" s="61" customFormat="1" ht="15.75" hidden="1" outlineLevel="2">
      <c r="A60" s="66"/>
      <c r="B60" s="67" t="s">
        <v>463</v>
      </c>
      <c r="C60" s="66"/>
      <c r="D60" s="675"/>
      <c r="E60" s="677"/>
      <c r="F60" s="105"/>
      <c r="G60" s="101"/>
      <c r="H60" s="713"/>
      <c r="I60" s="714"/>
      <c r="J60" s="74">
        <f>G60*H60*I60</f>
        <v>0</v>
      </c>
    </row>
    <row r="61" spans="1:12" s="61" customFormat="1" ht="15.75" outlineLevel="2">
      <c r="A61" s="66"/>
      <c r="B61" s="67" t="s">
        <v>464</v>
      </c>
      <c r="C61" s="66"/>
      <c r="D61" s="675"/>
      <c r="E61" s="677"/>
      <c r="F61" s="105"/>
      <c r="G61" s="101"/>
      <c r="H61" s="713"/>
      <c r="I61" s="714"/>
      <c r="J61" s="74">
        <f>G61*H61*I61</f>
        <v>0</v>
      </c>
    </row>
    <row r="62" spans="1:12" s="61" customFormat="1" ht="15.75" outlineLevel="2">
      <c r="A62" s="680" t="s">
        <v>362</v>
      </c>
      <c r="B62" s="681"/>
      <c r="C62" s="681"/>
      <c r="D62" s="681"/>
      <c r="E62" s="681"/>
      <c r="F62" s="681"/>
      <c r="G62" s="681"/>
      <c r="H62" s="681"/>
      <c r="I62" s="682"/>
      <c r="J62" s="103">
        <f>SUM(J50:J61)</f>
        <v>100000</v>
      </c>
      <c r="L62" s="171"/>
    </row>
    <row r="63" spans="1:12" s="61" customFormat="1" ht="24.6" customHeight="1">
      <c r="A63" s="688" t="s">
        <v>792</v>
      </c>
      <c r="B63" s="662"/>
      <c r="C63" s="662"/>
      <c r="D63" s="662"/>
      <c r="E63" s="662"/>
      <c r="F63" s="662"/>
      <c r="G63" s="662"/>
      <c r="H63" s="662"/>
      <c r="I63" s="662"/>
      <c r="J63" s="662"/>
    </row>
    <row r="64" spans="1:12" ht="27">
      <c r="A64" s="77"/>
      <c r="B64" s="97" t="s">
        <v>328</v>
      </c>
      <c r="C64" s="63" t="s">
        <v>384</v>
      </c>
      <c r="D64" s="690" t="s">
        <v>385</v>
      </c>
      <c r="E64" s="690"/>
      <c r="F64" s="63" t="s">
        <v>386</v>
      </c>
      <c r="G64" s="63" t="s">
        <v>387</v>
      </c>
      <c r="H64" s="690" t="s">
        <v>388</v>
      </c>
      <c r="I64" s="690"/>
      <c r="J64" s="63" t="s">
        <v>389</v>
      </c>
    </row>
    <row r="65" spans="1:12" s="99" customFormat="1">
      <c r="A65" s="98"/>
      <c r="B65" s="80">
        <v>1</v>
      </c>
      <c r="C65" s="80">
        <v>2</v>
      </c>
      <c r="D65" s="683">
        <v>3</v>
      </c>
      <c r="E65" s="684"/>
      <c r="F65" s="80">
        <v>4</v>
      </c>
      <c r="G65" s="80">
        <v>5</v>
      </c>
      <c r="H65" s="683">
        <v>6</v>
      </c>
      <c r="I65" s="684"/>
      <c r="J65" s="80" t="s">
        <v>390</v>
      </c>
    </row>
    <row r="66" spans="1:12" s="61" customFormat="1" ht="31.5" outlineLevel="2">
      <c r="A66" s="66"/>
      <c r="B66" s="67">
        <v>1</v>
      </c>
      <c r="C66" s="182" t="s">
        <v>743</v>
      </c>
      <c r="D66" s="717" t="s">
        <v>744</v>
      </c>
      <c r="E66" s="677"/>
      <c r="F66" s="70">
        <v>1</v>
      </c>
      <c r="G66" s="101">
        <v>20000</v>
      </c>
      <c r="H66" s="713">
        <v>1</v>
      </c>
      <c r="I66" s="714"/>
      <c r="J66" s="74">
        <f t="shared" ref="J66:J71" si="1">F66*G66*H66</f>
        <v>20000</v>
      </c>
    </row>
    <row r="67" spans="1:12" s="61" customFormat="1" ht="15.75" outlineLevel="2">
      <c r="A67" s="66"/>
      <c r="B67" s="67">
        <v>2</v>
      </c>
      <c r="C67" s="182" t="s">
        <v>745</v>
      </c>
      <c r="D67" s="717" t="s">
        <v>744</v>
      </c>
      <c r="E67" s="677"/>
      <c r="F67" s="70">
        <v>1</v>
      </c>
      <c r="G67" s="101">
        <v>50000</v>
      </c>
      <c r="H67" s="713">
        <v>1</v>
      </c>
      <c r="I67" s="714"/>
      <c r="J67" s="74">
        <f t="shared" si="1"/>
        <v>50000</v>
      </c>
    </row>
    <row r="68" spans="1:12" s="61" customFormat="1" ht="15.75" outlineLevel="2">
      <c r="A68" s="66"/>
      <c r="B68" s="67">
        <v>3</v>
      </c>
      <c r="C68" s="182" t="s">
        <v>746</v>
      </c>
      <c r="D68" s="717" t="s">
        <v>744</v>
      </c>
      <c r="E68" s="677"/>
      <c r="F68" s="70">
        <v>1</v>
      </c>
      <c r="G68" s="101">
        <v>30000</v>
      </c>
      <c r="H68" s="713">
        <v>1</v>
      </c>
      <c r="I68" s="714"/>
      <c r="J68" s="74">
        <f t="shared" si="1"/>
        <v>30000</v>
      </c>
    </row>
    <row r="69" spans="1:12" s="61" customFormat="1" ht="13.5" customHeight="1" outlineLevel="2">
      <c r="A69" s="66"/>
      <c r="B69" s="67">
        <v>4</v>
      </c>
      <c r="C69" s="66"/>
      <c r="D69" s="675"/>
      <c r="E69" s="677"/>
      <c r="F69" s="70"/>
      <c r="G69" s="101"/>
      <c r="H69" s="713"/>
      <c r="I69" s="714"/>
      <c r="J69" s="74">
        <f t="shared" si="1"/>
        <v>0</v>
      </c>
    </row>
    <row r="70" spans="1:12" s="61" customFormat="1" ht="15.75" hidden="1" outlineLevel="2">
      <c r="A70" s="66"/>
      <c r="B70" s="67">
        <v>5</v>
      </c>
      <c r="C70" s="66"/>
      <c r="D70" s="675"/>
      <c r="E70" s="677"/>
      <c r="F70" s="70"/>
      <c r="G70" s="101"/>
      <c r="H70" s="713"/>
      <c r="I70" s="714"/>
      <c r="J70" s="74">
        <f t="shared" si="1"/>
        <v>0</v>
      </c>
    </row>
    <row r="71" spans="1:12" s="61" customFormat="1" ht="16.5" hidden="1" customHeight="1" outlineLevel="2">
      <c r="A71" s="66"/>
      <c r="B71" s="67">
        <v>6</v>
      </c>
      <c r="C71" s="66"/>
      <c r="D71" s="675"/>
      <c r="E71" s="677"/>
      <c r="F71" s="70"/>
      <c r="G71" s="101"/>
      <c r="H71" s="713"/>
      <c r="I71" s="714"/>
      <c r="J71" s="74">
        <f t="shared" si="1"/>
        <v>0</v>
      </c>
    </row>
    <row r="72" spans="1:12" s="61" customFormat="1" ht="15.75" outlineLevel="1" collapsed="1">
      <c r="A72" s="680" t="s">
        <v>362</v>
      </c>
      <c r="B72" s="681"/>
      <c r="C72" s="681"/>
      <c r="D72" s="681"/>
      <c r="E72" s="681"/>
      <c r="F72" s="681"/>
      <c r="G72" s="681"/>
      <c r="H72" s="681"/>
      <c r="I72" s="682"/>
      <c r="J72" s="103">
        <f>SUM(J66:J71)</f>
        <v>100000</v>
      </c>
      <c r="L72" s="171"/>
    </row>
    <row r="73" spans="1:12" s="61" customFormat="1" ht="15.75">
      <c r="A73" s="688" t="s">
        <v>793</v>
      </c>
      <c r="B73" s="662"/>
      <c r="C73" s="662"/>
      <c r="D73" s="662"/>
      <c r="E73" s="662"/>
      <c r="F73" s="662"/>
      <c r="G73" s="662"/>
      <c r="H73" s="662"/>
      <c r="I73" s="662"/>
      <c r="J73" s="662"/>
    </row>
    <row r="74" spans="1:12" s="61" customFormat="1" ht="78.75">
      <c r="A74" s="108"/>
      <c r="B74" s="109" t="s">
        <v>328</v>
      </c>
      <c r="C74" s="720" t="s">
        <v>384</v>
      </c>
      <c r="D74" s="721"/>
      <c r="E74" s="721"/>
      <c r="F74" s="722"/>
      <c r="G74" s="110" t="s">
        <v>749</v>
      </c>
      <c r="H74" s="720" t="s">
        <v>307</v>
      </c>
      <c r="I74" s="722"/>
      <c r="J74" s="110" t="s">
        <v>750</v>
      </c>
    </row>
    <row r="75" spans="1:12" s="61" customFormat="1" ht="15.75">
      <c r="A75" s="111"/>
      <c r="B75" s="112">
        <v>1</v>
      </c>
      <c r="C75" s="723">
        <v>2</v>
      </c>
      <c r="D75" s="728"/>
      <c r="E75" s="728"/>
      <c r="F75" s="724"/>
      <c r="G75" s="65">
        <v>3</v>
      </c>
      <c r="H75" s="723">
        <v>4</v>
      </c>
      <c r="I75" s="724"/>
      <c r="J75" s="65"/>
    </row>
    <row r="76" spans="1:12" s="61" customFormat="1" ht="28.15" customHeight="1" outlineLevel="1">
      <c r="A76" s="66"/>
      <c r="B76" s="67" t="s">
        <v>370</v>
      </c>
      <c r="C76" s="733" t="s">
        <v>748</v>
      </c>
      <c r="D76" s="730"/>
      <c r="E76" s="730"/>
      <c r="F76" s="731"/>
      <c r="G76" s="115"/>
      <c r="H76" s="647">
        <v>1000</v>
      </c>
      <c r="I76" s="648"/>
      <c r="J76" s="74">
        <f>H76</f>
        <v>1000</v>
      </c>
    </row>
    <row r="77" spans="1:12" s="61" customFormat="1" ht="15.75" outlineLevel="1">
      <c r="A77" s="66"/>
      <c r="B77" s="67" t="s">
        <v>372</v>
      </c>
      <c r="C77" s="729"/>
      <c r="D77" s="730"/>
      <c r="E77" s="730"/>
      <c r="F77" s="731"/>
      <c r="G77" s="115"/>
      <c r="H77" s="647"/>
      <c r="I77" s="648"/>
      <c r="J77" s="74">
        <f>D77*H77/100</f>
        <v>0</v>
      </c>
    </row>
    <row r="78" spans="1:12" s="61" customFormat="1" ht="15.75" outlineLevel="1">
      <c r="A78" s="680" t="s">
        <v>362</v>
      </c>
      <c r="B78" s="681"/>
      <c r="C78" s="681"/>
      <c r="D78" s="681"/>
      <c r="E78" s="681"/>
      <c r="F78" s="681"/>
      <c r="G78" s="681"/>
      <c r="H78" s="681"/>
      <c r="I78" s="682"/>
      <c r="J78" s="76">
        <f>J76+J77</f>
        <v>1000</v>
      </c>
    </row>
    <row r="79" spans="1:12" s="61" customFormat="1" ht="22.9" customHeight="1">
      <c r="A79" s="688" t="s">
        <v>594</v>
      </c>
      <c r="B79" s="662"/>
      <c r="C79" s="662"/>
      <c r="D79" s="662"/>
      <c r="E79" s="662"/>
      <c r="F79" s="662"/>
      <c r="G79" s="662"/>
      <c r="H79" s="662"/>
      <c r="I79" s="662"/>
      <c r="J79" s="697"/>
    </row>
    <row r="80" spans="1:12" ht="25.5">
      <c r="A80" s="77"/>
      <c r="B80" s="78" t="s">
        <v>328</v>
      </c>
      <c r="C80" s="63" t="s">
        <v>384</v>
      </c>
      <c r="D80" s="652" t="s">
        <v>385</v>
      </c>
      <c r="E80" s="654"/>
      <c r="F80" s="652" t="s">
        <v>386</v>
      </c>
      <c r="G80" s="654"/>
      <c r="H80" s="652" t="s">
        <v>395</v>
      </c>
      <c r="I80" s="654"/>
      <c r="J80" s="63" t="s">
        <v>389</v>
      </c>
    </row>
    <row r="81" spans="1:12" ht="13.5">
      <c r="A81" s="77"/>
      <c r="B81" s="80">
        <v>1</v>
      </c>
      <c r="C81" s="80">
        <v>2</v>
      </c>
      <c r="D81" s="683">
        <v>3</v>
      </c>
      <c r="E81" s="684"/>
      <c r="F81" s="683">
        <v>4</v>
      </c>
      <c r="G81" s="684"/>
      <c r="H81" s="683">
        <v>5</v>
      </c>
      <c r="I81" s="684"/>
      <c r="J81" s="80" t="s">
        <v>394</v>
      </c>
    </row>
    <row r="82" spans="1:12" s="61" customFormat="1" ht="15.75" outlineLevel="1">
      <c r="A82" s="66"/>
      <c r="B82" s="67">
        <v>1</v>
      </c>
      <c r="C82" s="186" t="s">
        <v>747</v>
      </c>
      <c r="D82" s="691" t="s">
        <v>744</v>
      </c>
      <c r="E82" s="692"/>
      <c r="F82" s="693">
        <v>12</v>
      </c>
      <c r="G82" s="694"/>
      <c r="H82" s="695">
        <v>50000</v>
      </c>
      <c r="I82" s="696"/>
      <c r="J82" s="82">
        <v>200000</v>
      </c>
    </row>
    <row r="83" spans="1:12" s="61" customFormat="1" ht="15.75" outlineLevel="1">
      <c r="A83" s="66"/>
      <c r="B83" s="67">
        <v>2</v>
      </c>
      <c r="C83" s="180" t="s">
        <v>887</v>
      </c>
      <c r="D83" s="691"/>
      <c r="E83" s="692"/>
      <c r="F83" s="693"/>
      <c r="G83" s="694"/>
      <c r="H83" s="695"/>
      <c r="I83" s="696"/>
      <c r="J83" s="82">
        <v>1000000</v>
      </c>
    </row>
    <row r="84" spans="1:12" s="61" customFormat="1" ht="15.75" outlineLevel="1">
      <c r="A84" s="66"/>
      <c r="B84" s="67"/>
      <c r="C84" s="180"/>
      <c r="D84" s="691"/>
      <c r="E84" s="692"/>
      <c r="F84" s="693"/>
      <c r="G84" s="694"/>
      <c r="H84" s="695"/>
      <c r="I84" s="696"/>
      <c r="J84" s="82">
        <f>F84*H84</f>
        <v>0</v>
      </c>
    </row>
    <row r="85" spans="1:12" s="61" customFormat="1" ht="15.75" customHeight="1" outlineLevel="1">
      <c r="A85" s="66"/>
      <c r="B85" s="67"/>
      <c r="C85" s="75"/>
      <c r="D85" s="691"/>
      <c r="E85" s="692"/>
      <c r="F85" s="693"/>
      <c r="G85" s="694"/>
      <c r="H85" s="695"/>
      <c r="I85" s="696"/>
      <c r="J85" s="82">
        <f>F85*H85</f>
        <v>0</v>
      </c>
    </row>
    <row r="86" spans="1:12" s="61" customFormat="1" ht="15.75" hidden="1" outlineLevel="1">
      <c r="A86" s="66"/>
      <c r="B86" s="67"/>
      <c r="C86" s="75"/>
      <c r="D86" s="691"/>
      <c r="E86" s="692"/>
      <c r="F86" s="693"/>
      <c r="G86" s="694"/>
      <c r="H86" s="695"/>
      <c r="I86" s="696"/>
      <c r="J86" s="82">
        <f>F86*H86</f>
        <v>0</v>
      </c>
    </row>
    <row r="87" spans="1:12" s="61" customFormat="1" ht="15.75" outlineLevel="1">
      <c r="A87" s="66"/>
      <c r="B87" s="67"/>
      <c r="C87" s="75"/>
      <c r="D87" s="691"/>
      <c r="E87" s="692"/>
      <c r="F87" s="693"/>
      <c r="G87" s="694"/>
      <c r="H87" s="695"/>
      <c r="I87" s="696"/>
      <c r="J87" s="82">
        <f>F87*H87</f>
        <v>0</v>
      </c>
    </row>
    <row r="88" spans="1:12" s="61" customFormat="1" ht="15.75" outlineLevel="1">
      <c r="A88" s="83" t="s">
        <v>362</v>
      </c>
      <c r="B88" s="84"/>
      <c r="C88" s="681" t="s">
        <v>362</v>
      </c>
      <c r="D88" s="681"/>
      <c r="E88" s="681"/>
      <c r="F88" s="681"/>
      <c r="G88" s="681"/>
      <c r="H88" s="681"/>
      <c r="I88" s="682"/>
      <c r="J88" s="76">
        <f>J82+J83</f>
        <v>1200000</v>
      </c>
      <c r="L88" s="171"/>
    </row>
    <row r="89" spans="1:12" s="61" customFormat="1" ht="28.9" customHeight="1">
      <c r="A89" s="688" t="s">
        <v>761</v>
      </c>
      <c r="B89" s="662"/>
      <c r="C89" s="662"/>
      <c r="D89" s="662"/>
      <c r="E89" s="662"/>
      <c r="F89" s="662"/>
      <c r="G89" s="662"/>
      <c r="H89" s="662"/>
      <c r="I89" s="662"/>
      <c r="J89" s="697"/>
    </row>
    <row r="90" spans="1:12" ht="25.5" customHeight="1">
      <c r="A90" s="77"/>
      <c r="B90" s="78" t="s">
        <v>328</v>
      </c>
      <c r="C90" s="63" t="s">
        <v>384</v>
      </c>
      <c r="D90" s="652" t="s">
        <v>385</v>
      </c>
      <c r="E90" s="654"/>
      <c r="F90" s="652" t="s">
        <v>386</v>
      </c>
      <c r="G90" s="654"/>
      <c r="H90" s="652" t="s">
        <v>395</v>
      </c>
      <c r="I90" s="654"/>
      <c r="J90" s="63" t="s">
        <v>389</v>
      </c>
    </row>
    <row r="91" spans="1:12" ht="13.5">
      <c r="A91" s="77"/>
      <c r="B91" s="80">
        <v>1</v>
      </c>
      <c r="C91" s="80">
        <v>2</v>
      </c>
      <c r="D91" s="683">
        <v>3</v>
      </c>
      <c r="E91" s="684"/>
      <c r="F91" s="683">
        <v>4</v>
      </c>
      <c r="G91" s="684"/>
      <c r="H91" s="683">
        <v>5</v>
      </c>
      <c r="I91" s="684"/>
      <c r="J91" s="80" t="s">
        <v>394</v>
      </c>
    </row>
    <row r="92" spans="1:12" s="61" customFormat="1" ht="38.25" customHeight="1" outlineLevel="1">
      <c r="A92" s="66"/>
      <c r="B92" s="66">
        <v>1</v>
      </c>
      <c r="C92" s="182" t="s">
        <v>753</v>
      </c>
      <c r="D92" s="691"/>
      <c r="E92" s="692"/>
      <c r="F92" s="693"/>
      <c r="G92" s="694"/>
      <c r="H92" s="695"/>
      <c r="I92" s="696"/>
      <c r="J92" s="82">
        <f>J93</f>
        <v>100000</v>
      </c>
    </row>
    <row r="93" spans="1:12" s="61" customFormat="1" ht="31.5" outlineLevel="1">
      <c r="A93" s="66"/>
      <c r="B93" s="66"/>
      <c r="C93" s="182" t="s">
        <v>754</v>
      </c>
      <c r="D93" s="691" t="s">
        <v>398</v>
      </c>
      <c r="E93" s="692"/>
      <c r="F93" s="693">
        <v>10</v>
      </c>
      <c r="G93" s="694"/>
      <c r="H93" s="695">
        <v>10000</v>
      </c>
      <c r="I93" s="696"/>
      <c r="J93" s="82">
        <v>100000</v>
      </c>
    </row>
    <row r="94" spans="1:12" s="61" customFormat="1" ht="15.75" outlineLevel="1">
      <c r="A94" s="66"/>
      <c r="B94" s="67"/>
      <c r="C94" s="66"/>
      <c r="D94" s="691"/>
      <c r="E94" s="692"/>
      <c r="F94" s="693"/>
      <c r="G94" s="694"/>
      <c r="H94" s="695"/>
      <c r="I94" s="696"/>
      <c r="J94" s="82"/>
    </row>
    <row r="95" spans="1:12" s="61" customFormat="1" ht="15.75" outlineLevel="1">
      <c r="A95" s="83" t="s">
        <v>362</v>
      </c>
      <c r="B95" s="84"/>
      <c r="C95" s="681" t="s">
        <v>362</v>
      </c>
      <c r="D95" s="681"/>
      <c r="E95" s="681"/>
      <c r="F95" s="681"/>
      <c r="G95" s="681"/>
      <c r="H95" s="681"/>
      <c r="I95" s="682"/>
      <c r="J95" s="76">
        <f>SUM(J93:J94)</f>
        <v>100000</v>
      </c>
    </row>
    <row r="96" spans="1:12" s="61" customFormat="1" ht="28.9" customHeight="1">
      <c r="A96" s="688" t="s">
        <v>794</v>
      </c>
      <c r="B96" s="662"/>
      <c r="C96" s="662"/>
      <c r="D96" s="662"/>
      <c r="E96" s="662"/>
      <c r="F96" s="662"/>
      <c r="G96" s="662"/>
      <c r="H96" s="662"/>
      <c r="I96" s="662"/>
      <c r="J96" s="697"/>
    </row>
    <row r="97" spans="1:10" ht="27">
      <c r="A97" s="77"/>
      <c r="B97" s="78" t="s">
        <v>328</v>
      </c>
      <c r="C97" s="63" t="s">
        <v>384</v>
      </c>
      <c r="D97" s="652" t="s">
        <v>385</v>
      </c>
      <c r="E97" s="654"/>
      <c r="F97" s="86" t="s">
        <v>386</v>
      </c>
      <c r="G97" s="187"/>
      <c r="H97" s="86" t="s">
        <v>395</v>
      </c>
      <c r="I97" s="187"/>
      <c r="J97" s="63" t="s">
        <v>389</v>
      </c>
    </row>
    <row r="98" spans="1:10" ht="13.5">
      <c r="A98" s="77"/>
      <c r="B98" s="80">
        <v>1</v>
      </c>
      <c r="C98" s="80">
        <v>2</v>
      </c>
      <c r="D98" s="683">
        <v>3</v>
      </c>
      <c r="E98" s="684"/>
      <c r="F98" s="683">
        <v>4</v>
      </c>
      <c r="G98" s="684"/>
      <c r="H98" s="683">
        <v>5</v>
      </c>
      <c r="I98" s="684"/>
      <c r="J98" s="80" t="s">
        <v>394</v>
      </c>
    </row>
    <row r="99" spans="1:10" s="61" customFormat="1" ht="15.75" outlineLevel="1">
      <c r="A99" s="66"/>
      <c r="B99" s="67">
        <v>1</v>
      </c>
      <c r="C99" s="182" t="s">
        <v>755</v>
      </c>
      <c r="D99" s="691"/>
      <c r="E99" s="692"/>
      <c r="F99" s="693"/>
      <c r="G99" s="694"/>
      <c r="H99" s="695"/>
      <c r="I99" s="696"/>
      <c r="J99" s="82">
        <f>J100</f>
        <v>0</v>
      </c>
    </row>
    <row r="100" spans="1:10" s="61" customFormat="1" ht="31.5" outlineLevel="1">
      <c r="A100" s="66"/>
      <c r="B100" s="67"/>
      <c r="C100" s="182" t="s">
        <v>756</v>
      </c>
      <c r="D100" s="691" t="s">
        <v>398</v>
      </c>
      <c r="E100" s="692"/>
      <c r="F100" s="693"/>
      <c r="G100" s="694"/>
      <c r="H100" s="695"/>
      <c r="I100" s="696"/>
      <c r="J100" s="82">
        <v>0</v>
      </c>
    </row>
    <row r="101" spans="1:10" s="61" customFormat="1" ht="15.75" outlineLevel="1">
      <c r="A101" s="66"/>
      <c r="B101" s="67"/>
      <c r="C101" s="182"/>
      <c r="D101" s="691"/>
      <c r="E101" s="692"/>
      <c r="F101" s="693"/>
      <c r="G101" s="694"/>
      <c r="H101" s="695"/>
      <c r="I101" s="696"/>
      <c r="J101" s="82">
        <f>F101*H101</f>
        <v>0</v>
      </c>
    </row>
    <row r="102" spans="1:10" s="61" customFormat="1" ht="15.75" outlineLevel="1">
      <c r="A102" s="66"/>
      <c r="B102" s="67"/>
      <c r="C102" s="66"/>
      <c r="D102" s="691"/>
      <c r="E102" s="692"/>
      <c r="F102" s="693"/>
      <c r="G102" s="694"/>
      <c r="H102" s="695"/>
      <c r="I102" s="696"/>
      <c r="J102" s="82">
        <f>F102*H102</f>
        <v>0</v>
      </c>
    </row>
    <row r="103" spans="1:10" s="61" customFormat="1" ht="15.75" outlineLevel="1">
      <c r="A103" s="66"/>
      <c r="B103" s="67"/>
      <c r="C103" s="66"/>
      <c r="D103" s="691"/>
      <c r="E103" s="692"/>
      <c r="F103" s="693"/>
      <c r="G103" s="694"/>
      <c r="H103" s="695"/>
      <c r="I103" s="696"/>
      <c r="J103" s="82"/>
    </row>
    <row r="104" spans="1:10" s="61" customFormat="1" ht="15.75" outlineLevel="1">
      <c r="A104" s="83" t="s">
        <v>362</v>
      </c>
      <c r="B104" s="84"/>
      <c r="C104" s="681" t="s">
        <v>362</v>
      </c>
      <c r="D104" s="681"/>
      <c r="E104" s="681"/>
      <c r="F104" s="681"/>
      <c r="G104" s="681"/>
      <c r="H104" s="681"/>
      <c r="I104" s="682"/>
      <c r="J104" s="76">
        <f>SUM(J100:J103)</f>
        <v>0</v>
      </c>
    </row>
    <row r="105" spans="1:10" s="61" customFormat="1" ht="28.9" customHeight="1">
      <c r="A105" s="688" t="s">
        <v>795</v>
      </c>
      <c r="B105" s="662"/>
      <c r="C105" s="662"/>
      <c r="D105" s="662"/>
      <c r="E105" s="662"/>
      <c r="F105" s="662"/>
      <c r="G105" s="662"/>
      <c r="H105" s="662"/>
      <c r="I105" s="662"/>
      <c r="J105" s="697"/>
    </row>
    <row r="106" spans="1:10" ht="25.5">
      <c r="A106" s="77"/>
      <c r="B106" s="78" t="s">
        <v>328</v>
      </c>
      <c r="C106" s="63" t="s">
        <v>384</v>
      </c>
      <c r="D106" s="652" t="s">
        <v>385</v>
      </c>
      <c r="E106" s="654"/>
      <c r="F106" s="652" t="s">
        <v>386</v>
      </c>
      <c r="G106" s="654"/>
      <c r="H106" s="652" t="s">
        <v>395</v>
      </c>
      <c r="I106" s="654"/>
      <c r="J106" s="63" t="s">
        <v>389</v>
      </c>
    </row>
    <row r="107" spans="1:10" ht="13.5">
      <c r="A107" s="77"/>
      <c r="B107" s="80">
        <v>1</v>
      </c>
      <c r="C107" s="80">
        <v>2</v>
      </c>
      <c r="D107" s="683">
        <v>3</v>
      </c>
      <c r="E107" s="684"/>
      <c r="F107" s="683">
        <v>4</v>
      </c>
      <c r="G107" s="684"/>
      <c r="H107" s="683">
        <v>5</v>
      </c>
      <c r="I107" s="684"/>
      <c r="J107" s="80" t="s">
        <v>394</v>
      </c>
    </row>
    <row r="108" spans="1:10" s="61" customFormat="1" ht="31.5" outlineLevel="1">
      <c r="A108" s="66"/>
      <c r="B108" s="67">
        <v>1</v>
      </c>
      <c r="C108" s="182" t="s">
        <v>757</v>
      </c>
      <c r="D108" s="691"/>
      <c r="E108" s="692"/>
      <c r="F108" s="693"/>
      <c r="G108" s="694"/>
      <c r="H108" s="695"/>
      <c r="I108" s="696"/>
      <c r="J108" s="82">
        <f>J109+J110+J113+J114</f>
        <v>102286.37</v>
      </c>
    </row>
    <row r="109" spans="1:10" s="61" customFormat="1" ht="31.5" outlineLevel="1">
      <c r="A109" s="66"/>
      <c r="B109" s="67"/>
      <c r="C109" s="182" t="s">
        <v>758</v>
      </c>
      <c r="D109" s="691" t="s">
        <v>744</v>
      </c>
      <c r="E109" s="692"/>
      <c r="F109" s="693">
        <v>1</v>
      </c>
      <c r="G109" s="694"/>
      <c r="H109" s="695">
        <v>50000</v>
      </c>
      <c r="I109" s="696"/>
      <c r="J109" s="82">
        <f>F109*H109</f>
        <v>50000</v>
      </c>
    </row>
    <row r="110" spans="1:10" s="61" customFormat="1" ht="15.75" outlineLevel="1">
      <c r="A110" s="66"/>
      <c r="B110" s="67"/>
      <c r="C110" s="182" t="s">
        <v>759</v>
      </c>
      <c r="D110" s="691" t="s">
        <v>744</v>
      </c>
      <c r="E110" s="692"/>
      <c r="F110" s="693">
        <v>1</v>
      </c>
      <c r="G110" s="694"/>
      <c r="H110" s="695">
        <v>10000</v>
      </c>
      <c r="I110" s="696"/>
      <c r="J110" s="82">
        <f>F110*H110</f>
        <v>10000</v>
      </c>
    </row>
    <row r="111" spans="1:10" s="61" customFormat="1" ht="15.75" outlineLevel="1">
      <c r="A111" s="66"/>
      <c r="B111" s="67"/>
      <c r="C111" s="182" t="s">
        <v>779</v>
      </c>
      <c r="D111" s="691" t="s">
        <v>744</v>
      </c>
      <c r="E111" s="692"/>
      <c r="F111" s="693">
        <v>1</v>
      </c>
      <c r="G111" s="694"/>
      <c r="H111" s="695">
        <v>4000</v>
      </c>
      <c r="I111" s="696"/>
      <c r="J111" s="82">
        <f>F111*H111</f>
        <v>4000</v>
      </c>
    </row>
    <row r="112" spans="1:10" s="61" customFormat="1" ht="15.75" outlineLevel="1">
      <c r="A112" s="66"/>
      <c r="B112" s="67"/>
      <c r="C112" s="182" t="s">
        <v>780</v>
      </c>
      <c r="D112" s="691" t="s">
        <v>398</v>
      </c>
      <c r="E112" s="692"/>
      <c r="F112" s="693">
        <v>1</v>
      </c>
      <c r="G112" s="694"/>
      <c r="H112" s="695">
        <v>5000</v>
      </c>
      <c r="I112" s="696"/>
      <c r="J112" s="82">
        <f>F112*H112</f>
        <v>5000</v>
      </c>
    </row>
    <row r="113" spans="1:11" s="61" customFormat="1" ht="15.75" outlineLevel="1">
      <c r="A113" s="66"/>
      <c r="B113" s="67"/>
      <c r="C113" s="182" t="s">
        <v>762</v>
      </c>
      <c r="D113" s="691" t="s">
        <v>744</v>
      </c>
      <c r="E113" s="692"/>
      <c r="F113" s="693">
        <v>1</v>
      </c>
      <c r="G113" s="694"/>
      <c r="H113" s="695">
        <v>30000</v>
      </c>
      <c r="I113" s="696"/>
      <c r="J113" s="82">
        <v>21000</v>
      </c>
    </row>
    <row r="114" spans="1:11" s="61" customFormat="1" ht="15.75" outlineLevel="1">
      <c r="A114" s="66"/>
      <c r="B114" s="67"/>
      <c r="C114" s="182" t="s">
        <v>760</v>
      </c>
      <c r="D114" s="691" t="s">
        <v>744</v>
      </c>
      <c r="E114" s="692"/>
      <c r="F114" s="693">
        <v>1</v>
      </c>
      <c r="G114" s="694"/>
      <c r="H114" s="695">
        <v>10000</v>
      </c>
      <c r="I114" s="696"/>
      <c r="J114" s="82">
        <v>21286.37</v>
      </c>
    </row>
    <row r="115" spans="1:11" s="61" customFormat="1" ht="15.75" outlineLevel="1">
      <c r="A115" s="66"/>
      <c r="B115" s="67"/>
      <c r="C115" s="66"/>
      <c r="D115" s="691"/>
      <c r="E115" s="692"/>
      <c r="F115" s="693"/>
      <c r="G115" s="694"/>
      <c r="H115" s="695"/>
      <c r="I115" s="696"/>
      <c r="J115" s="82"/>
    </row>
    <row r="116" spans="1:11" s="61" customFormat="1" ht="15.75" outlineLevel="1">
      <c r="A116" s="83" t="s">
        <v>362</v>
      </c>
      <c r="B116" s="84"/>
      <c r="C116" s="681" t="s">
        <v>362</v>
      </c>
      <c r="D116" s="681"/>
      <c r="E116" s="681"/>
      <c r="F116" s="681"/>
      <c r="G116" s="681"/>
      <c r="H116" s="681"/>
      <c r="I116" s="682"/>
      <c r="J116" s="76">
        <f>SUM(J109:J115)</f>
        <v>111286.37</v>
      </c>
    </row>
    <row r="117" spans="1:11" s="61" customFormat="1" ht="21.75" customHeight="1">
      <c r="A117" s="688" t="s">
        <v>796</v>
      </c>
      <c r="B117" s="662"/>
      <c r="C117" s="662"/>
      <c r="D117" s="662"/>
      <c r="E117" s="662"/>
      <c r="F117" s="662"/>
      <c r="G117" s="662"/>
      <c r="H117" s="662"/>
      <c r="I117" s="662"/>
      <c r="J117" s="662"/>
    </row>
    <row r="118" spans="1:11" s="61" customFormat="1" ht="15.75" outlineLevel="1">
      <c r="A118" s="66"/>
      <c r="B118" s="67">
        <v>1</v>
      </c>
      <c r="C118" s="182" t="s">
        <v>863</v>
      </c>
      <c r="D118" s="709" t="s">
        <v>752</v>
      </c>
      <c r="E118" s="710"/>
      <c r="F118" s="695">
        <v>1</v>
      </c>
      <c r="G118" s="696"/>
      <c r="H118" s="713"/>
      <c r="I118" s="714"/>
      <c r="J118" s="74">
        <v>100000</v>
      </c>
    </row>
    <row r="119" spans="1:11" s="61" customFormat="1" ht="15.75" outlineLevel="1">
      <c r="A119" s="680" t="s">
        <v>362</v>
      </c>
      <c r="B119" s="681"/>
      <c r="C119" s="681"/>
      <c r="D119" s="681"/>
      <c r="E119" s="681"/>
      <c r="F119" s="681"/>
      <c r="G119" s="681"/>
      <c r="H119" s="681"/>
      <c r="I119" s="682"/>
      <c r="J119" s="76">
        <f>SUM(J118:J118)</f>
        <v>100000</v>
      </c>
    </row>
    <row r="120" spans="1:11" s="61" customFormat="1" ht="21.6" customHeight="1">
      <c r="C120" s="700" t="s">
        <v>401</v>
      </c>
      <c r="D120" s="700"/>
      <c r="E120" s="700"/>
      <c r="F120" s="700"/>
      <c r="G120" s="700"/>
      <c r="H120" s="700"/>
      <c r="I120" s="701"/>
      <c r="J120" s="103">
        <f>J24+J34+J38+J42+J45+J62+J72+J78+J88+J95+J104+J116+J119</f>
        <v>1721286.37</v>
      </c>
      <c r="K120" s="171"/>
    </row>
    <row r="121" spans="1:11" ht="28.5" customHeight="1">
      <c r="B121" s="79" t="s">
        <v>148</v>
      </c>
      <c r="D121" s="124"/>
      <c r="E121" s="124"/>
      <c r="F121" s="125"/>
      <c r="I121" s="124" t="s">
        <v>820</v>
      </c>
      <c r="J121" s="124"/>
    </row>
    <row r="122" spans="1:11">
      <c r="I122" s="698" t="s">
        <v>402</v>
      </c>
      <c r="J122" s="698"/>
    </row>
    <row r="124" spans="1:11">
      <c r="B124" s="79" t="s">
        <v>403</v>
      </c>
      <c r="D124" s="124"/>
      <c r="E124" s="124"/>
      <c r="F124" s="125"/>
      <c r="I124" s="124" t="s">
        <v>875</v>
      </c>
      <c r="J124" s="124"/>
    </row>
    <row r="125" spans="1:11">
      <c r="I125" s="698" t="s">
        <v>402</v>
      </c>
      <c r="J125" s="698"/>
    </row>
    <row r="127" spans="1:11">
      <c r="B127" s="79" t="s">
        <v>404</v>
      </c>
      <c r="C127" s="124" t="s">
        <v>729</v>
      </c>
      <c r="D127" s="124"/>
      <c r="F127" s="125"/>
      <c r="G127" s="124" t="s">
        <v>708</v>
      </c>
      <c r="I127" s="124" t="s">
        <v>875</v>
      </c>
      <c r="J127" s="124"/>
    </row>
    <row r="128" spans="1:11">
      <c r="C128" s="702" t="s">
        <v>150</v>
      </c>
      <c r="D128" s="702"/>
      <c r="F128" s="699" t="s">
        <v>153</v>
      </c>
      <c r="G128" s="699"/>
      <c r="I128" s="698" t="s">
        <v>402</v>
      </c>
      <c r="J128" s="698"/>
    </row>
    <row r="130" spans="2:2">
      <c r="B130" s="79" t="s">
        <v>405</v>
      </c>
    </row>
  </sheetData>
  <mergeCells count="224">
    <mergeCell ref="B5:J5"/>
    <mergeCell ref="E7:J7"/>
    <mergeCell ref="D8:J8"/>
    <mergeCell ref="B10:J10"/>
    <mergeCell ref="H12:J12"/>
    <mergeCell ref="E13:G13"/>
    <mergeCell ref="E12:G12"/>
    <mergeCell ref="F22:G22"/>
    <mergeCell ref="H15:J15"/>
    <mergeCell ref="D20:E20"/>
    <mergeCell ref="D22:E22"/>
    <mergeCell ref="H22:I22"/>
    <mergeCell ref="H20:I20"/>
    <mergeCell ref="D21:E21"/>
    <mergeCell ref="F20:G20"/>
    <mergeCell ref="F21:G21"/>
    <mergeCell ref="H21:I21"/>
    <mergeCell ref="H26:I26"/>
    <mergeCell ref="H13:J13"/>
    <mergeCell ref="H14:J14"/>
    <mergeCell ref="E14:G14"/>
    <mergeCell ref="A25:J25"/>
    <mergeCell ref="C24:I24"/>
    <mergeCell ref="E15:G15"/>
    <mergeCell ref="A19:J19"/>
    <mergeCell ref="H27:I27"/>
    <mergeCell ref="D27:E27"/>
    <mergeCell ref="H23:I23"/>
    <mergeCell ref="D23:E23"/>
    <mergeCell ref="F23:G23"/>
    <mergeCell ref="D26:E26"/>
    <mergeCell ref="D41:E41"/>
    <mergeCell ref="H41:I41"/>
    <mergeCell ref="H31:I31"/>
    <mergeCell ref="D36:E36"/>
    <mergeCell ref="A35:J35"/>
    <mergeCell ref="H28:I28"/>
    <mergeCell ref="H29:I29"/>
    <mergeCell ref="D29:E29"/>
    <mergeCell ref="D31:E31"/>
    <mergeCell ref="D49:E49"/>
    <mergeCell ref="D44:E44"/>
    <mergeCell ref="A43:J43"/>
    <mergeCell ref="H48:I48"/>
    <mergeCell ref="H47:I47"/>
    <mergeCell ref="D47:E47"/>
    <mergeCell ref="H30:I30"/>
    <mergeCell ref="H50:I50"/>
    <mergeCell ref="D50:E50"/>
    <mergeCell ref="D52:E52"/>
    <mergeCell ref="H53:I53"/>
    <mergeCell ref="D53:E53"/>
    <mergeCell ref="H52:I52"/>
    <mergeCell ref="A40:J40"/>
    <mergeCell ref="D30:E30"/>
    <mergeCell ref="H33:I33"/>
    <mergeCell ref="D32:E32"/>
    <mergeCell ref="A34:I34"/>
    <mergeCell ref="D33:E33"/>
    <mergeCell ref="D37:E37"/>
    <mergeCell ref="H32:I32"/>
    <mergeCell ref="A38:I38"/>
    <mergeCell ref="A42:I42"/>
    <mergeCell ref="H36:I36"/>
    <mergeCell ref="H51:I51"/>
    <mergeCell ref="D51:E51"/>
    <mergeCell ref="A46:J46"/>
    <mergeCell ref="D48:E48"/>
    <mergeCell ref="H49:I49"/>
    <mergeCell ref="A45:I45"/>
    <mergeCell ref="H44:I44"/>
    <mergeCell ref="H37:I37"/>
    <mergeCell ref="D57:E57"/>
    <mergeCell ref="D58:E58"/>
    <mergeCell ref="H61:I61"/>
    <mergeCell ref="H55:I55"/>
    <mergeCell ref="H57:I57"/>
    <mergeCell ref="H56:I56"/>
    <mergeCell ref="H58:I58"/>
    <mergeCell ref="H59:I59"/>
    <mergeCell ref="H60:I60"/>
    <mergeCell ref="D60:E60"/>
    <mergeCell ref="H54:I54"/>
    <mergeCell ref="D67:E67"/>
    <mergeCell ref="D66:E66"/>
    <mergeCell ref="H66:I66"/>
    <mergeCell ref="H65:I65"/>
    <mergeCell ref="D65:E65"/>
    <mergeCell ref="H67:I67"/>
    <mergeCell ref="D56:E56"/>
    <mergeCell ref="A62:I62"/>
    <mergeCell ref="D61:E61"/>
    <mergeCell ref="D54:E54"/>
    <mergeCell ref="D69:E69"/>
    <mergeCell ref="H68:I68"/>
    <mergeCell ref="D68:E68"/>
    <mergeCell ref="H69:I69"/>
    <mergeCell ref="D64:E64"/>
    <mergeCell ref="H64:I64"/>
    <mergeCell ref="A63:J63"/>
    <mergeCell ref="D55:E55"/>
    <mergeCell ref="D59:E59"/>
    <mergeCell ref="D70:E70"/>
    <mergeCell ref="H70:I70"/>
    <mergeCell ref="H75:I75"/>
    <mergeCell ref="C75:F75"/>
    <mergeCell ref="C74:F74"/>
    <mergeCell ref="H74:I74"/>
    <mergeCell ref="A73:J73"/>
    <mergeCell ref="D71:E71"/>
    <mergeCell ref="A72:I72"/>
    <mergeCell ref="F83:G83"/>
    <mergeCell ref="H77:I77"/>
    <mergeCell ref="H71:I71"/>
    <mergeCell ref="H76:I76"/>
    <mergeCell ref="C76:F76"/>
    <mergeCell ref="C77:F77"/>
    <mergeCell ref="F82:G82"/>
    <mergeCell ref="A79:J79"/>
    <mergeCell ref="A78:I78"/>
    <mergeCell ref="H80:I80"/>
    <mergeCell ref="D80:E80"/>
    <mergeCell ref="F80:G80"/>
    <mergeCell ref="D81:E81"/>
    <mergeCell ref="H82:I82"/>
    <mergeCell ref="H87:I87"/>
    <mergeCell ref="F87:G87"/>
    <mergeCell ref="D87:E87"/>
    <mergeCell ref="F85:G85"/>
    <mergeCell ref="D86:E86"/>
    <mergeCell ref="F86:G86"/>
    <mergeCell ref="F81:G81"/>
    <mergeCell ref="H81:I81"/>
    <mergeCell ref="D82:E82"/>
    <mergeCell ref="D83:E83"/>
    <mergeCell ref="F84:G84"/>
    <mergeCell ref="D85:E85"/>
    <mergeCell ref="H84:I84"/>
    <mergeCell ref="D84:E84"/>
    <mergeCell ref="H85:I85"/>
    <mergeCell ref="H83:I83"/>
    <mergeCell ref="D94:E94"/>
    <mergeCell ref="F91:G91"/>
    <mergeCell ref="H90:I90"/>
    <mergeCell ref="H91:I91"/>
    <mergeCell ref="F99:G99"/>
    <mergeCell ref="F94:G94"/>
    <mergeCell ref="H93:I93"/>
    <mergeCell ref="F90:G90"/>
    <mergeCell ref="A96:J96"/>
    <mergeCell ref="H98:I98"/>
    <mergeCell ref="A89:J89"/>
    <mergeCell ref="C88:I88"/>
    <mergeCell ref="H86:I86"/>
    <mergeCell ref="H99:I99"/>
    <mergeCell ref="D91:E91"/>
    <mergeCell ref="D90:E90"/>
    <mergeCell ref="D93:E93"/>
    <mergeCell ref="C95:I95"/>
    <mergeCell ref="D101:E101"/>
    <mergeCell ref="D103:E103"/>
    <mergeCell ref="D92:E92"/>
    <mergeCell ref="F92:G92"/>
    <mergeCell ref="F93:G93"/>
    <mergeCell ref="H107:I107"/>
    <mergeCell ref="H94:I94"/>
    <mergeCell ref="H92:I92"/>
    <mergeCell ref="F98:G98"/>
    <mergeCell ref="D99:E99"/>
    <mergeCell ref="F103:G103"/>
    <mergeCell ref="F101:G101"/>
    <mergeCell ref="D97:E97"/>
    <mergeCell ref="D106:E106"/>
    <mergeCell ref="F106:G106"/>
    <mergeCell ref="H102:I102"/>
    <mergeCell ref="H103:I103"/>
    <mergeCell ref="H106:I106"/>
    <mergeCell ref="C104:I104"/>
    <mergeCell ref="H101:I101"/>
    <mergeCell ref="D110:E110"/>
    <mergeCell ref="D109:E109"/>
    <mergeCell ref="D107:E107"/>
    <mergeCell ref="F108:G108"/>
    <mergeCell ref="D108:E108"/>
    <mergeCell ref="F107:G107"/>
    <mergeCell ref="D100:E100"/>
    <mergeCell ref="D98:E98"/>
    <mergeCell ref="H100:I100"/>
    <mergeCell ref="F100:G100"/>
    <mergeCell ref="A105:J105"/>
    <mergeCell ref="H109:I109"/>
    <mergeCell ref="F109:G109"/>
    <mergeCell ref="H108:I108"/>
    <mergeCell ref="D102:E102"/>
    <mergeCell ref="F102:G102"/>
    <mergeCell ref="A119:I119"/>
    <mergeCell ref="H118:I118"/>
    <mergeCell ref="D113:E113"/>
    <mergeCell ref="F115:G115"/>
    <mergeCell ref="H113:I113"/>
    <mergeCell ref="A117:J117"/>
    <mergeCell ref="D118:E118"/>
    <mergeCell ref="C116:I116"/>
    <mergeCell ref="D115:E115"/>
    <mergeCell ref="D111:E111"/>
    <mergeCell ref="F114:G114"/>
    <mergeCell ref="D114:E114"/>
    <mergeCell ref="D112:E112"/>
    <mergeCell ref="F111:G111"/>
    <mergeCell ref="H110:I110"/>
    <mergeCell ref="F110:G110"/>
    <mergeCell ref="H112:I112"/>
    <mergeCell ref="F112:G112"/>
    <mergeCell ref="H111:I111"/>
    <mergeCell ref="H114:I114"/>
    <mergeCell ref="F113:G113"/>
    <mergeCell ref="F118:G118"/>
    <mergeCell ref="I122:J122"/>
    <mergeCell ref="I128:J128"/>
    <mergeCell ref="C120:I120"/>
    <mergeCell ref="F128:G128"/>
    <mergeCell ref="I125:J125"/>
    <mergeCell ref="C128:D128"/>
    <mergeCell ref="H115:I115"/>
  </mergeCells>
  <phoneticPr fontId="61" type="noConversion"/>
  <pageMargins left="0.70866141732283472" right="0.70866141732283472" top="0.74803149606299213" bottom="0.74803149606299213" header="0.31496062992125984" footer="0.31496062992125984"/>
  <pageSetup paperSize="9" scale="56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K126"/>
  <sheetViews>
    <sheetView topLeftCell="B59" zoomScale="75" zoomScaleNormal="75" workbookViewId="0">
      <selection activeCell="I123" sqref="I123"/>
    </sheetView>
  </sheetViews>
  <sheetFormatPr defaultColWidth="8.85546875" defaultRowHeight="12.75" outlineLevelRow="2"/>
  <cols>
    <col min="1" max="1" width="38.85546875" style="79" hidden="1" customWidth="1"/>
    <col min="2" max="2" width="5.5703125" style="79" customWidth="1"/>
    <col min="3" max="3" width="35.7109375" style="79" customWidth="1"/>
    <col min="4" max="4" width="16.140625" style="79" customWidth="1"/>
    <col min="5" max="5" width="12.140625" style="79" customWidth="1"/>
    <col min="6" max="6" width="15.140625" style="123" customWidth="1"/>
    <col min="7" max="7" width="20" style="79" customWidth="1"/>
    <col min="8" max="8" width="15.85546875" style="79" customWidth="1"/>
    <col min="9" max="9" width="12.42578125" style="79" customWidth="1"/>
    <col min="10" max="11" width="19.140625" style="79" customWidth="1"/>
    <col min="12" max="16384" width="8.85546875" style="79"/>
  </cols>
  <sheetData>
    <row r="1" spans="2:11">
      <c r="J1" s="126" t="s">
        <v>265</v>
      </c>
    </row>
    <row r="2" spans="2:11">
      <c r="J2" s="126" t="s">
        <v>266</v>
      </c>
    </row>
    <row r="3" spans="2:11">
      <c r="J3" s="126"/>
    </row>
    <row r="4" spans="2:11" s="60" customFormat="1" ht="18.75">
      <c r="B4" s="668" t="s">
        <v>323</v>
      </c>
      <c r="C4" s="668"/>
      <c r="D4" s="668"/>
      <c r="E4" s="668"/>
      <c r="F4" s="668"/>
      <c r="G4" s="668"/>
      <c r="H4" s="668"/>
      <c r="I4" s="668"/>
      <c r="J4" s="668"/>
    </row>
    <row r="5" spans="2:11" s="60" customFormat="1" ht="18.75">
      <c r="B5" s="127"/>
      <c r="C5" s="127"/>
      <c r="D5" s="127"/>
      <c r="E5" s="127"/>
      <c r="F5" s="127"/>
      <c r="G5" s="127"/>
      <c r="H5" s="127"/>
      <c r="I5" s="127"/>
      <c r="J5" s="127"/>
    </row>
    <row r="6" spans="2:11" s="61" customFormat="1" ht="41.45" customHeight="1">
      <c r="B6" s="60" t="s">
        <v>324</v>
      </c>
      <c r="E6" s="669" t="s">
        <v>516</v>
      </c>
      <c r="F6" s="669"/>
      <c r="G6" s="669"/>
      <c r="H6" s="669"/>
      <c r="I6" s="669"/>
      <c r="J6" s="669"/>
    </row>
    <row r="7" spans="2:11" s="60" customFormat="1" ht="37.5" customHeight="1">
      <c r="B7" s="60" t="s">
        <v>325</v>
      </c>
      <c r="D7" s="669" t="s">
        <v>677</v>
      </c>
      <c r="E7" s="669"/>
      <c r="F7" s="669"/>
      <c r="G7" s="669"/>
      <c r="H7" s="669"/>
      <c r="I7" s="669"/>
      <c r="J7" s="669"/>
    </row>
    <row r="8" spans="2:11" s="61" customFormat="1" ht="15.75">
      <c r="F8" s="62"/>
    </row>
    <row r="9" spans="2:11" s="61" customFormat="1" ht="15.75">
      <c r="B9" s="95" t="s">
        <v>520</v>
      </c>
      <c r="F9" s="62"/>
    </row>
    <row r="10" spans="2:11" s="61" customFormat="1" ht="15.75">
      <c r="F10" s="62"/>
    </row>
    <row r="11" spans="2:11" s="61" customFormat="1" ht="45" customHeight="1">
      <c r="B11" s="140" t="s">
        <v>328</v>
      </c>
      <c r="C11" s="140" t="s">
        <v>7</v>
      </c>
      <c r="D11" s="140" t="s">
        <v>386</v>
      </c>
      <c r="E11" s="670" t="s">
        <v>521</v>
      </c>
      <c r="F11" s="670"/>
      <c r="G11" s="670"/>
      <c r="H11" s="670" t="s">
        <v>522</v>
      </c>
      <c r="I11" s="670"/>
      <c r="J11" s="670"/>
    </row>
    <row r="12" spans="2:11" s="61" customFormat="1" ht="60">
      <c r="B12" s="132"/>
      <c r="C12" s="132" t="s">
        <v>771</v>
      </c>
      <c r="D12" s="131"/>
      <c r="E12" s="671"/>
      <c r="F12" s="671"/>
      <c r="G12" s="671"/>
      <c r="H12" s="672">
        <v>14854.26</v>
      </c>
      <c r="I12" s="672"/>
      <c r="J12" s="672"/>
    </row>
    <row r="13" spans="2:11" s="61" customFormat="1" ht="60">
      <c r="B13" s="132"/>
      <c r="C13" s="132" t="s">
        <v>770</v>
      </c>
      <c r="D13" s="131">
        <v>1</v>
      </c>
      <c r="E13" s="671"/>
      <c r="F13" s="671"/>
      <c r="G13" s="671"/>
      <c r="H13" s="672">
        <v>150000</v>
      </c>
      <c r="I13" s="672"/>
      <c r="J13" s="672"/>
      <c r="K13" s="188"/>
    </row>
    <row r="14" spans="2:11" s="95" customFormat="1" ht="15.75">
      <c r="B14" s="134"/>
      <c r="C14" s="134" t="s">
        <v>185</v>
      </c>
      <c r="D14" s="135"/>
      <c r="E14" s="673"/>
      <c r="F14" s="673"/>
      <c r="G14" s="673"/>
      <c r="H14" s="674">
        <f>H12+H13</f>
        <v>164854.26</v>
      </c>
      <c r="I14" s="674"/>
      <c r="J14" s="674"/>
    </row>
    <row r="15" spans="2:11" s="61" customFormat="1" ht="15.75">
      <c r="F15" s="62"/>
    </row>
    <row r="16" spans="2:11" s="61" customFormat="1" ht="16.5">
      <c r="B16" s="137" t="s">
        <v>523</v>
      </c>
      <c r="C16" s="138"/>
      <c r="D16" s="138"/>
      <c r="E16" s="138"/>
      <c r="F16" s="139"/>
      <c r="G16" s="138"/>
      <c r="H16" s="138"/>
      <c r="I16" s="138"/>
      <c r="J16" s="138"/>
    </row>
    <row r="17" spans="1:10" s="61" customFormat="1" ht="16.5">
      <c r="B17" s="137"/>
      <c r="C17" s="138"/>
      <c r="D17" s="138"/>
      <c r="E17" s="138"/>
      <c r="F17" s="139"/>
      <c r="G17" s="138"/>
      <c r="H17" s="138"/>
      <c r="I17" s="138"/>
      <c r="J17" s="138"/>
    </row>
    <row r="18" spans="1:10" s="61" customFormat="1" ht="24" hidden="1" customHeight="1">
      <c r="A18" s="688" t="s">
        <v>517</v>
      </c>
      <c r="B18" s="663"/>
      <c r="C18" s="663"/>
      <c r="D18" s="663"/>
      <c r="E18" s="663"/>
      <c r="F18" s="663"/>
      <c r="G18" s="663"/>
      <c r="H18" s="663"/>
      <c r="I18" s="663"/>
      <c r="J18" s="663"/>
    </row>
    <row r="19" spans="1:10" ht="27" hidden="1">
      <c r="A19" s="77"/>
      <c r="B19" s="97" t="s">
        <v>328</v>
      </c>
      <c r="C19" s="63" t="s">
        <v>384</v>
      </c>
      <c r="D19" s="690" t="s">
        <v>385</v>
      </c>
      <c r="E19" s="690"/>
      <c r="F19" s="63" t="s">
        <v>386</v>
      </c>
      <c r="G19" s="63" t="s">
        <v>387</v>
      </c>
      <c r="H19" s="690" t="s">
        <v>388</v>
      </c>
      <c r="I19" s="690"/>
      <c r="J19" s="63" t="s">
        <v>389</v>
      </c>
    </row>
    <row r="20" spans="1:10" s="99" customFormat="1" hidden="1">
      <c r="A20" s="98"/>
      <c r="B20" s="80">
        <v>1</v>
      </c>
      <c r="C20" s="80">
        <v>2</v>
      </c>
      <c r="D20" s="683">
        <v>3</v>
      </c>
      <c r="E20" s="684"/>
      <c r="F20" s="80">
        <v>4</v>
      </c>
      <c r="G20" s="80">
        <v>5</v>
      </c>
      <c r="H20" s="683">
        <v>6</v>
      </c>
      <c r="I20" s="684"/>
      <c r="J20" s="80" t="s">
        <v>390</v>
      </c>
    </row>
    <row r="21" spans="1:10" s="61" customFormat="1" ht="15.75" hidden="1" outlineLevel="1">
      <c r="A21" s="66"/>
      <c r="B21" s="67">
        <v>1</v>
      </c>
      <c r="C21" s="66" t="s">
        <v>412</v>
      </c>
      <c r="D21" s="75" t="s">
        <v>392</v>
      </c>
      <c r="E21" s="100"/>
      <c r="F21" s="81"/>
      <c r="G21" s="101"/>
      <c r="H21" s="691">
        <v>1</v>
      </c>
      <c r="I21" s="692"/>
      <c r="J21" s="74">
        <f t="shared" ref="J21:J26" si="0">F21*G21*H21</f>
        <v>0</v>
      </c>
    </row>
    <row r="22" spans="1:10" s="61" customFormat="1" ht="30" hidden="1" customHeight="1" outlineLevel="1">
      <c r="A22" s="66"/>
      <c r="B22" s="67">
        <v>2</v>
      </c>
      <c r="C22" s="66" t="s">
        <v>413</v>
      </c>
      <c r="D22" s="707" t="s">
        <v>414</v>
      </c>
      <c r="E22" s="708"/>
      <c r="F22" s="81"/>
      <c r="G22" s="101"/>
      <c r="H22" s="691">
        <v>12</v>
      </c>
      <c r="I22" s="692"/>
      <c r="J22" s="74">
        <f t="shared" si="0"/>
        <v>0</v>
      </c>
    </row>
    <row r="23" spans="1:10" s="61" customFormat="1" ht="15.75" hidden="1" outlineLevel="1">
      <c r="A23" s="114"/>
      <c r="B23" s="102">
        <v>3</v>
      </c>
      <c r="C23" s="66" t="s">
        <v>415</v>
      </c>
      <c r="D23" s="75" t="s">
        <v>416</v>
      </c>
      <c r="E23" s="100"/>
      <c r="F23" s="81"/>
      <c r="G23" s="101"/>
      <c r="H23" s="691">
        <v>12</v>
      </c>
      <c r="I23" s="692"/>
      <c r="J23" s="74">
        <f t="shared" si="0"/>
        <v>0</v>
      </c>
    </row>
    <row r="24" spans="1:10" s="61" customFormat="1" ht="15.75" hidden="1" outlineLevel="1">
      <c r="A24" s="114"/>
      <c r="B24" s="102">
        <v>4</v>
      </c>
      <c r="C24" s="66" t="s">
        <v>417</v>
      </c>
      <c r="D24" s="75" t="s">
        <v>416</v>
      </c>
      <c r="E24" s="100"/>
      <c r="F24" s="81"/>
      <c r="G24" s="101"/>
      <c r="H24" s="691">
        <v>12</v>
      </c>
      <c r="I24" s="692"/>
      <c r="J24" s="74">
        <f t="shared" si="0"/>
        <v>0</v>
      </c>
    </row>
    <row r="25" spans="1:10" s="61" customFormat="1" ht="15.75" hidden="1" outlineLevel="1">
      <c r="A25" s="114"/>
      <c r="B25" s="102">
        <v>5</v>
      </c>
      <c r="C25" s="66" t="s">
        <v>391</v>
      </c>
      <c r="D25" s="75" t="s">
        <v>418</v>
      </c>
      <c r="E25" s="100"/>
      <c r="F25" s="81"/>
      <c r="G25" s="101"/>
      <c r="H25" s="691">
        <v>12</v>
      </c>
      <c r="I25" s="692"/>
      <c r="J25" s="74">
        <f t="shared" si="0"/>
        <v>0</v>
      </c>
    </row>
    <row r="26" spans="1:10" s="61" customFormat="1" ht="15.75" hidden="1" outlineLevel="1">
      <c r="A26" s="114"/>
      <c r="B26" s="102">
        <v>6</v>
      </c>
      <c r="C26" s="66" t="s">
        <v>419</v>
      </c>
      <c r="D26" s="709" t="s">
        <v>420</v>
      </c>
      <c r="E26" s="710"/>
      <c r="F26" s="81"/>
      <c r="G26" s="101"/>
      <c r="H26" s="691">
        <v>12</v>
      </c>
      <c r="I26" s="692"/>
      <c r="J26" s="74">
        <f t="shared" si="0"/>
        <v>0</v>
      </c>
    </row>
    <row r="27" spans="1:10" s="61" customFormat="1" ht="15.75" hidden="1" outlineLevel="1">
      <c r="A27" s="680" t="s">
        <v>362</v>
      </c>
      <c r="B27" s="681"/>
      <c r="C27" s="681"/>
      <c r="D27" s="681"/>
      <c r="E27" s="681"/>
      <c r="F27" s="681"/>
      <c r="G27" s="681"/>
      <c r="H27" s="681"/>
      <c r="I27" s="682"/>
      <c r="J27" s="103">
        <f>SUM(J21:J26)</f>
        <v>0</v>
      </c>
    </row>
    <row r="28" spans="1:10" s="61" customFormat="1" ht="21.75" hidden="1" customHeight="1">
      <c r="A28" s="688" t="s">
        <v>819</v>
      </c>
      <c r="B28" s="662"/>
      <c r="C28" s="662"/>
      <c r="D28" s="662"/>
      <c r="E28" s="662"/>
      <c r="F28" s="662"/>
      <c r="G28" s="662"/>
      <c r="H28" s="662"/>
      <c r="I28" s="662"/>
      <c r="J28" s="662"/>
    </row>
    <row r="29" spans="1:10" s="61" customFormat="1" ht="15.75" hidden="1" outlineLevel="1">
      <c r="A29" s="66"/>
      <c r="B29" s="67">
        <v>1</v>
      </c>
      <c r="C29" s="75" t="s">
        <v>427</v>
      </c>
      <c r="D29" s="709" t="s">
        <v>726</v>
      </c>
      <c r="E29" s="710"/>
      <c r="F29" s="170"/>
      <c r="G29" s="104"/>
      <c r="H29" s="713"/>
      <c r="I29" s="714"/>
      <c r="J29" s="74">
        <f>G29*F29</f>
        <v>0</v>
      </c>
    </row>
    <row r="30" spans="1:10" s="61" customFormat="1" ht="15.75" hidden="1" outlineLevel="1">
      <c r="A30" s="114"/>
      <c r="B30" s="218"/>
      <c r="C30" s="221"/>
      <c r="D30" s="220"/>
      <c r="E30" s="220"/>
      <c r="F30" s="210"/>
      <c r="G30" s="222"/>
      <c r="H30" s="227"/>
      <c r="I30" s="191"/>
      <c r="J30" s="74"/>
    </row>
    <row r="31" spans="1:10" s="61" customFormat="1" ht="15.75" hidden="1" outlineLevel="1">
      <c r="A31" s="680" t="s">
        <v>362</v>
      </c>
      <c r="B31" s="681"/>
      <c r="C31" s="681"/>
      <c r="D31" s="681"/>
      <c r="E31" s="681"/>
      <c r="F31" s="681"/>
      <c r="G31" s="681"/>
      <c r="H31" s="681"/>
      <c r="I31" s="682"/>
      <c r="J31" s="76">
        <f>SUM(J29:J29)</f>
        <v>0</v>
      </c>
    </row>
    <row r="32" spans="1:10" s="61" customFormat="1" ht="28.15" customHeight="1" collapsed="1">
      <c r="A32" s="688" t="s">
        <v>613</v>
      </c>
      <c r="B32" s="662"/>
      <c r="C32" s="662"/>
      <c r="D32" s="662"/>
      <c r="E32" s="662"/>
      <c r="F32" s="662"/>
      <c r="G32" s="662"/>
      <c r="H32" s="662"/>
      <c r="I32" s="662"/>
      <c r="J32" s="662"/>
    </row>
    <row r="33" spans="1:10" ht="27">
      <c r="A33" s="77"/>
      <c r="B33" s="97" t="s">
        <v>328</v>
      </c>
      <c r="C33" s="63" t="s">
        <v>384</v>
      </c>
      <c r="D33" s="690" t="s">
        <v>385</v>
      </c>
      <c r="E33" s="690"/>
      <c r="F33" s="63" t="s">
        <v>386</v>
      </c>
      <c r="G33" s="63" t="s">
        <v>387</v>
      </c>
      <c r="H33" s="690" t="s">
        <v>388</v>
      </c>
      <c r="I33" s="690"/>
      <c r="J33" s="63" t="s">
        <v>389</v>
      </c>
    </row>
    <row r="34" spans="1:10" s="99" customFormat="1">
      <c r="A34" s="98"/>
      <c r="B34" s="80">
        <v>1</v>
      </c>
      <c r="C34" s="80">
        <v>2</v>
      </c>
      <c r="D34" s="683">
        <v>3</v>
      </c>
      <c r="E34" s="684"/>
      <c r="F34" s="80">
        <v>4</v>
      </c>
      <c r="G34" s="80">
        <v>5</v>
      </c>
      <c r="H34" s="683">
        <v>6</v>
      </c>
      <c r="I34" s="684"/>
      <c r="J34" s="80" t="s">
        <v>390</v>
      </c>
    </row>
    <row r="35" spans="1:10" s="95" customFormat="1" ht="31.5" outlineLevel="2">
      <c r="A35" s="90"/>
      <c r="B35" s="91" t="s">
        <v>434</v>
      </c>
      <c r="C35" s="90" t="s">
        <v>435</v>
      </c>
      <c r="D35" s="711" t="s">
        <v>369</v>
      </c>
      <c r="E35" s="712"/>
      <c r="F35" s="106" t="s">
        <v>369</v>
      </c>
      <c r="G35" s="106" t="s">
        <v>369</v>
      </c>
      <c r="H35" s="715" t="s">
        <v>369</v>
      </c>
      <c r="I35" s="716"/>
      <c r="J35" s="94"/>
    </row>
    <row r="36" spans="1:10" s="61" customFormat="1" ht="15.75" outlineLevel="2">
      <c r="A36" s="66"/>
      <c r="B36" s="107" t="s">
        <v>370</v>
      </c>
      <c r="C36" s="66"/>
      <c r="D36" s="675"/>
      <c r="E36" s="677"/>
      <c r="F36" s="105"/>
      <c r="G36" s="101"/>
      <c r="H36" s="713"/>
      <c r="I36" s="714"/>
      <c r="J36" s="74">
        <f t="shared" ref="J36:J41" si="1">F36*G36*H36</f>
        <v>0</v>
      </c>
    </row>
    <row r="37" spans="1:10" s="61" customFormat="1" ht="15.75" outlineLevel="2">
      <c r="A37" s="66"/>
      <c r="B37" s="67" t="s">
        <v>372</v>
      </c>
      <c r="C37" s="66"/>
      <c r="D37" s="675"/>
      <c r="E37" s="677"/>
      <c r="F37" s="105"/>
      <c r="G37" s="101"/>
      <c r="H37" s="713"/>
      <c r="I37" s="714"/>
      <c r="J37" s="74">
        <f t="shared" si="1"/>
        <v>0</v>
      </c>
    </row>
    <row r="38" spans="1:10" s="61" customFormat="1" ht="15.75" outlineLevel="2">
      <c r="A38" s="66"/>
      <c r="B38" s="107" t="s">
        <v>440</v>
      </c>
      <c r="C38" s="66"/>
      <c r="D38" s="675"/>
      <c r="E38" s="677"/>
      <c r="F38" s="105"/>
      <c r="G38" s="101"/>
      <c r="H38" s="713"/>
      <c r="I38" s="714"/>
      <c r="J38" s="74">
        <f>F38*G38*H38</f>
        <v>0</v>
      </c>
    </row>
    <row r="39" spans="1:10" s="61" customFormat="1" ht="15.75" outlineLevel="2">
      <c r="A39" s="66"/>
      <c r="B39" s="67" t="s">
        <v>442</v>
      </c>
      <c r="C39" s="66"/>
      <c r="D39" s="675"/>
      <c r="E39" s="677"/>
      <c r="F39" s="105"/>
      <c r="G39" s="101"/>
      <c r="H39" s="713"/>
      <c r="I39" s="714"/>
      <c r="J39" s="74">
        <f t="shared" si="1"/>
        <v>0</v>
      </c>
    </row>
    <row r="40" spans="1:10" s="61" customFormat="1" ht="15.75" outlineLevel="2">
      <c r="A40" s="66"/>
      <c r="B40" s="67" t="s">
        <v>444</v>
      </c>
      <c r="C40" s="66"/>
      <c r="D40" s="675"/>
      <c r="E40" s="677"/>
      <c r="F40" s="105"/>
      <c r="G40" s="101"/>
      <c r="H40" s="713"/>
      <c r="I40" s="714"/>
      <c r="J40" s="74"/>
    </row>
    <row r="41" spans="1:10" s="61" customFormat="1" ht="15.75" outlineLevel="2">
      <c r="A41" s="66"/>
      <c r="B41" s="67" t="s">
        <v>454</v>
      </c>
      <c r="C41" s="66"/>
      <c r="D41" s="675"/>
      <c r="E41" s="677"/>
      <c r="F41" s="105"/>
      <c r="G41" s="101"/>
      <c r="H41" s="713"/>
      <c r="I41" s="714"/>
      <c r="J41" s="74">
        <f t="shared" si="1"/>
        <v>0</v>
      </c>
    </row>
    <row r="42" spans="1:10" s="95" customFormat="1" ht="31.5" outlineLevel="2">
      <c r="A42" s="90"/>
      <c r="B42" s="91" t="s">
        <v>455</v>
      </c>
      <c r="C42" s="90" t="s">
        <v>456</v>
      </c>
      <c r="D42" s="711" t="s">
        <v>369</v>
      </c>
      <c r="E42" s="712"/>
      <c r="F42" s="106" t="s">
        <v>369</v>
      </c>
      <c r="G42" s="106" t="s">
        <v>369</v>
      </c>
      <c r="H42" s="715" t="s">
        <v>369</v>
      </c>
      <c r="I42" s="716"/>
      <c r="J42" s="94"/>
    </row>
    <row r="43" spans="1:10" s="61" customFormat="1" ht="15.75" outlineLevel="2">
      <c r="A43" s="66"/>
      <c r="B43" s="67" t="s">
        <v>375</v>
      </c>
      <c r="C43" s="182" t="s">
        <v>740</v>
      </c>
      <c r="D43" s="717" t="s">
        <v>744</v>
      </c>
      <c r="E43" s="677"/>
      <c r="F43" s="105"/>
      <c r="G43" s="101"/>
      <c r="H43" s="713">
        <v>1</v>
      </c>
      <c r="I43" s="714"/>
      <c r="J43" s="74">
        <v>20000</v>
      </c>
    </row>
    <row r="44" spans="1:10" s="61" customFormat="1" ht="15.75" outlineLevel="2">
      <c r="A44" s="66"/>
      <c r="B44" s="67" t="s">
        <v>377</v>
      </c>
      <c r="C44" s="66"/>
      <c r="D44" s="675"/>
      <c r="E44" s="677"/>
      <c r="F44" s="105"/>
      <c r="G44" s="101"/>
      <c r="H44" s="713"/>
      <c r="I44" s="714"/>
      <c r="J44" s="74">
        <f>G44*H44*I44</f>
        <v>0</v>
      </c>
    </row>
    <row r="45" spans="1:10" s="61" customFormat="1" ht="15.75" outlineLevel="2">
      <c r="A45" s="66"/>
      <c r="B45" s="67" t="s">
        <v>379</v>
      </c>
      <c r="C45" s="66"/>
      <c r="D45" s="675"/>
      <c r="E45" s="677"/>
      <c r="F45" s="105"/>
      <c r="G45" s="101"/>
      <c r="H45" s="713"/>
      <c r="I45" s="714"/>
      <c r="J45" s="74">
        <f>G45*H45*I45</f>
        <v>0</v>
      </c>
    </row>
    <row r="46" spans="1:10" s="61" customFormat="1" ht="15.75" outlineLevel="2">
      <c r="A46" s="66"/>
      <c r="B46" s="67" t="s">
        <v>381</v>
      </c>
      <c r="C46" s="66"/>
      <c r="D46" s="675"/>
      <c r="E46" s="677"/>
      <c r="F46" s="105"/>
      <c r="G46" s="101"/>
      <c r="H46" s="713"/>
      <c r="I46" s="714"/>
      <c r="J46" s="74">
        <f>G46*H46*I46</f>
        <v>0</v>
      </c>
    </row>
    <row r="47" spans="1:10" s="61" customFormat="1" ht="15.75" outlineLevel="2">
      <c r="A47" s="66"/>
      <c r="B47" s="67" t="s">
        <v>463</v>
      </c>
      <c r="C47" s="66"/>
      <c r="D47" s="675"/>
      <c r="E47" s="677"/>
      <c r="F47" s="105"/>
      <c r="G47" s="101"/>
      <c r="H47" s="713"/>
      <c r="I47" s="714"/>
      <c r="J47" s="74">
        <f>G47*H47*I47</f>
        <v>0</v>
      </c>
    </row>
    <row r="48" spans="1:10" s="61" customFormat="1" ht="15.75" outlineLevel="2">
      <c r="A48" s="66"/>
      <c r="B48" s="67" t="s">
        <v>464</v>
      </c>
      <c r="C48" s="66"/>
      <c r="D48" s="675"/>
      <c r="E48" s="677"/>
      <c r="F48" s="105"/>
      <c r="G48" s="101"/>
      <c r="H48" s="713"/>
      <c r="I48" s="714"/>
      <c r="J48" s="74">
        <f>G48*H48*I48</f>
        <v>0</v>
      </c>
    </row>
    <row r="49" spans="1:10" s="61" customFormat="1" ht="15.75" outlineLevel="2">
      <c r="A49" s="680" t="s">
        <v>362</v>
      </c>
      <c r="B49" s="681"/>
      <c r="C49" s="681"/>
      <c r="D49" s="681"/>
      <c r="E49" s="681"/>
      <c r="F49" s="681"/>
      <c r="G49" s="681"/>
      <c r="H49" s="681"/>
      <c r="I49" s="682"/>
      <c r="J49" s="103">
        <f>SUM(J36:J48)</f>
        <v>20000</v>
      </c>
    </row>
    <row r="50" spans="1:10" s="61" customFormat="1" ht="24.6" customHeight="1">
      <c r="A50" s="688" t="s">
        <v>586</v>
      </c>
      <c r="B50" s="662"/>
      <c r="C50" s="662"/>
      <c r="D50" s="662"/>
      <c r="E50" s="662"/>
      <c r="F50" s="662"/>
      <c r="G50" s="662"/>
      <c r="H50" s="662"/>
      <c r="I50" s="662"/>
      <c r="J50" s="662"/>
    </row>
    <row r="51" spans="1:10" ht="27">
      <c r="A51" s="77"/>
      <c r="B51" s="97" t="s">
        <v>328</v>
      </c>
      <c r="C51" s="63" t="s">
        <v>384</v>
      </c>
      <c r="D51" s="690" t="s">
        <v>385</v>
      </c>
      <c r="E51" s="690"/>
      <c r="F51" s="63" t="s">
        <v>386</v>
      </c>
      <c r="G51" s="63" t="s">
        <v>387</v>
      </c>
      <c r="H51" s="690" t="s">
        <v>388</v>
      </c>
      <c r="I51" s="690"/>
      <c r="J51" s="63" t="s">
        <v>389</v>
      </c>
    </row>
    <row r="52" spans="1:10" s="99" customFormat="1">
      <c r="A52" s="98"/>
      <c r="B52" s="80">
        <v>1</v>
      </c>
      <c r="C52" s="80">
        <v>2</v>
      </c>
      <c r="D52" s="683">
        <v>3</v>
      </c>
      <c r="E52" s="684"/>
      <c r="F52" s="80">
        <v>4</v>
      </c>
      <c r="G52" s="80">
        <v>5</v>
      </c>
      <c r="H52" s="683">
        <v>6</v>
      </c>
      <c r="I52" s="684"/>
      <c r="J52" s="80" t="s">
        <v>390</v>
      </c>
    </row>
    <row r="53" spans="1:10" s="61" customFormat="1" ht="47.25" outlineLevel="2">
      <c r="A53" s="66"/>
      <c r="B53" s="67">
        <v>1</v>
      </c>
      <c r="C53" s="182" t="s">
        <v>763</v>
      </c>
      <c r="D53" s="717" t="s">
        <v>744</v>
      </c>
      <c r="E53" s="677"/>
      <c r="F53" s="70">
        <v>4</v>
      </c>
      <c r="G53" s="101">
        <v>5000</v>
      </c>
      <c r="H53" s="713">
        <v>1</v>
      </c>
      <c r="I53" s="714"/>
      <c r="J53" s="74">
        <f t="shared" ref="J53:J58" si="2">F53*G53*H53</f>
        <v>20000</v>
      </c>
    </row>
    <row r="54" spans="1:10" s="61" customFormat="1" ht="15.75" outlineLevel="2">
      <c r="A54" s="66"/>
      <c r="B54" s="67">
        <v>2</v>
      </c>
      <c r="C54" s="66"/>
      <c r="D54" s="675"/>
      <c r="E54" s="677"/>
      <c r="F54" s="70"/>
      <c r="G54" s="101"/>
      <c r="H54" s="713"/>
      <c r="I54" s="714"/>
      <c r="J54" s="74">
        <f t="shared" si="2"/>
        <v>0</v>
      </c>
    </row>
    <row r="55" spans="1:10" s="61" customFormat="1" ht="15.75" outlineLevel="2">
      <c r="A55" s="66"/>
      <c r="B55" s="67">
        <v>3</v>
      </c>
      <c r="C55" s="66"/>
      <c r="D55" s="675"/>
      <c r="E55" s="677"/>
      <c r="F55" s="70"/>
      <c r="G55" s="101"/>
      <c r="H55" s="713"/>
      <c r="I55" s="714"/>
      <c r="J55" s="74">
        <f t="shared" si="2"/>
        <v>0</v>
      </c>
    </row>
    <row r="56" spans="1:10" s="61" customFormat="1" ht="15.75" outlineLevel="2">
      <c r="A56" s="66"/>
      <c r="B56" s="67">
        <v>4</v>
      </c>
      <c r="C56" s="66"/>
      <c r="D56" s="675"/>
      <c r="E56" s="677"/>
      <c r="F56" s="70"/>
      <c r="G56" s="101"/>
      <c r="H56" s="713"/>
      <c r="I56" s="714"/>
      <c r="J56" s="74">
        <f t="shared" si="2"/>
        <v>0</v>
      </c>
    </row>
    <row r="57" spans="1:10" s="61" customFormat="1" ht="15.75" outlineLevel="2">
      <c r="A57" s="66"/>
      <c r="B57" s="67">
        <v>5</v>
      </c>
      <c r="C57" s="66"/>
      <c r="D57" s="675"/>
      <c r="E57" s="677"/>
      <c r="F57" s="70"/>
      <c r="G57" s="101"/>
      <c r="H57" s="713"/>
      <c r="I57" s="714"/>
      <c r="J57" s="74">
        <f t="shared" si="2"/>
        <v>0</v>
      </c>
    </row>
    <row r="58" spans="1:10" s="61" customFormat="1" ht="16.899999999999999" customHeight="1" outlineLevel="2">
      <c r="A58" s="66"/>
      <c r="B58" s="67">
        <v>6</v>
      </c>
      <c r="C58" s="66"/>
      <c r="D58" s="675"/>
      <c r="E58" s="677"/>
      <c r="F58" s="70"/>
      <c r="G58" s="101"/>
      <c r="H58" s="713"/>
      <c r="I58" s="714"/>
      <c r="J58" s="74">
        <f t="shared" si="2"/>
        <v>0</v>
      </c>
    </row>
    <row r="59" spans="1:10" s="61" customFormat="1" ht="15.75" outlineLevel="1">
      <c r="A59" s="680" t="s">
        <v>362</v>
      </c>
      <c r="B59" s="681"/>
      <c r="C59" s="681"/>
      <c r="D59" s="681"/>
      <c r="E59" s="681"/>
      <c r="F59" s="681"/>
      <c r="G59" s="681"/>
      <c r="H59" s="681"/>
      <c r="I59" s="682"/>
      <c r="J59" s="103">
        <f>SUM(J53:J58)</f>
        <v>20000</v>
      </c>
    </row>
    <row r="60" spans="1:10" s="61" customFormat="1" ht="15.75" hidden="1">
      <c r="A60" s="688" t="s">
        <v>614</v>
      </c>
      <c r="B60" s="662"/>
      <c r="C60" s="662"/>
      <c r="D60" s="662"/>
      <c r="E60" s="662"/>
      <c r="F60" s="662"/>
      <c r="G60" s="662"/>
      <c r="H60" s="662"/>
      <c r="I60" s="662"/>
      <c r="J60" s="662"/>
    </row>
    <row r="61" spans="1:10" s="61" customFormat="1" ht="78.75" hidden="1">
      <c r="A61" s="108"/>
      <c r="B61" s="109" t="s">
        <v>328</v>
      </c>
      <c r="C61" s="720" t="s">
        <v>384</v>
      </c>
      <c r="D61" s="721"/>
      <c r="E61" s="721"/>
      <c r="F61" s="722"/>
      <c r="G61" s="110" t="s">
        <v>475</v>
      </c>
      <c r="H61" s="720" t="s">
        <v>365</v>
      </c>
      <c r="I61" s="722"/>
      <c r="J61" s="110" t="s">
        <v>476</v>
      </c>
    </row>
    <row r="62" spans="1:10" s="61" customFormat="1" ht="15.75" hidden="1">
      <c r="A62" s="111"/>
      <c r="B62" s="112">
        <v>1</v>
      </c>
      <c r="C62" s="723">
        <v>2</v>
      </c>
      <c r="D62" s="728"/>
      <c r="E62" s="728"/>
      <c r="F62" s="724"/>
      <c r="G62" s="65">
        <v>3</v>
      </c>
      <c r="H62" s="723">
        <v>4</v>
      </c>
      <c r="I62" s="724"/>
      <c r="J62" s="65" t="s">
        <v>367</v>
      </c>
    </row>
    <row r="63" spans="1:10" s="61" customFormat="1" ht="28.15" hidden="1" customHeight="1" outlineLevel="1">
      <c r="A63" s="66"/>
      <c r="B63" s="67" t="s">
        <v>370</v>
      </c>
      <c r="C63" s="729"/>
      <c r="D63" s="730"/>
      <c r="E63" s="730"/>
      <c r="F63" s="731"/>
      <c r="G63" s="115"/>
      <c r="H63" s="647"/>
      <c r="I63" s="648"/>
      <c r="J63" s="74">
        <f>D63*H63/100</f>
        <v>0</v>
      </c>
    </row>
    <row r="64" spans="1:10" s="61" customFormat="1" ht="15.75" hidden="1" outlineLevel="1">
      <c r="A64" s="66"/>
      <c r="B64" s="67" t="s">
        <v>372</v>
      </c>
      <c r="C64" s="729"/>
      <c r="D64" s="730"/>
      <c r="E64" s="730"/>
      <c r="F64" s="731"/>
      <c r="G64" s="115"/>
      <c r="H64" s="647"/>
      <c r="I64" s="648"/>
      <c r="J64" s="74">
        <f>D64*H64/100</f>
        <v>0</v>
      </c>
    </row>
    <row r="65" spans="1:10" s="61" customFormat="1" ht="15.75" hidden="1" outlineLevel="1">
      <c r="A65" s="680" t="s">
        <v>362</v>
      </c>
      <c r="B65" s="681"/>
      <c r="C65" s="681"/>
      <c r="D65" s="681"/>
      <c r="E65" s="681"/>
      <c r="F65" s="681"/>
      <c r="G65" s="681"/>
      <c r="H65" s="681"/>
      <c r="I65" s="682"/>
      <c r="J65" s="76">
        <f>J63+J64</f>
        <v>0</v>
      </c>
    </row>
    <row r="66" spans="1:10" s="61" customFormat="1" ht="22.9" customHeight="1" collapsed="1">
      <c r="A66" s="688" t="s">
        <v>615</v>
      </c>
      <c r="B66" s="662"/>
      <c r="C66" s="662"/>
      <c r="D66" s="662"/>
      <c r="E66" s="662"/>
      <c r="F66" s="662"/>
      <c r="G66" s="662"/>
      <c r="H66" s="662"/>
      <c r="I66" s="662"/>
      <c r="J66" s="697"/>
    </row>
    <row r="67" spans="1:10" ht="25.5">
      <c r="A67" s="77"/>
      <c r="B67" s="78" t="s">
        <v>328</v>
      </c>
      <c r="C67" s="63" t="s">
        <v>384</v>
      </c>
      <c r="D67" s="652" t="s">
        <v>385</v>
      </c>
      <c r="E67" s="654"/>
      <c r="F67" s="652" t="s">
        <v>386</v>
      </c>
      <c r="G67" s="654"/>
      <c r="H67" s="652" t="s">
        <v>395</v>
      </c>
      <c r="I67" s="654"/>
      <c r="J67" s="63" t="s">
        <v>389</v>
      </c>
    </row>
    <row r="68" spans="1:10" ht="13.5">
      <c r="A68" s="77"/>
      <c r="B68" s="80">
        <v>1</v>
      </c>
      <c r="C68" s="80">
        <v>2</v>
      </c>
      <c r="D68" s="683">
        <v>3</v>
      </c>
      <c r="E68" s="684"/>
      <c r="F68" s="683">
        <v>4</v>
      </c>
      <c r="G68" s="684"/>
      <c r="H68" s="683">
        <v>5</v>
      </c>
      <c r="I68" s="684"/>
      <c r="J68" s="80" t="s">
        <v>394</v>
      </c>
    </row>
    <row r="69" spans="1:10" s="61" customFormat="1" ht="15.75" outlineLevel="1">
      <c r="A69" s="66"/>
      <c r="B69" s="67">
        <v>1</v>
      </c>
      <c r="C69" s="180" t="s">
        <v>397</v>
      </c>
      <c r="D69" s="691" t="s">
        <v>744</v>
      </c>
      <c r="E69" s="692"/>
      <c r="F69" s="693"/>
      <c r="G69" s="694"/>
      <c r="H69" s="695"/>
      <c r="I69" s="696"/>
      <c r="J69" s="82">
        <f>SUM(J71:J72)</f>
        <v>0</v>
      </c>
    </row>
    <row r="70" spans="1:10" s="61" customFormat="1" ht="15.75" outlineLevel="1">
      <c r="A70" s="66"/>
      <c r="B70" s="67"/>
      <c r="C70" s="180" t="s">
        <v>764</v>
      </c>
      <c r="D70" s="691"/>
      <c r="E70" s="692"/>
      <c r="F70" s="693">
        <v>1</v>
      </c>
      <c r="G70" s="694"/>
      <c r="H70" s="695">
        <v>40000</v>
      </c>
      <c r="I70" s="696"/>
      <c r="J70" s="82">
        <f>F70*H70</f>
        <v>40000</v>
      </c>
    </row>
    <row r="71" spans="1:10" s="61" customFormat="1" ht="15.75" outlineLevel="1">
      <c r="A71" s="66"/>
      <c r="B71" s="67"/>
      <c r="C71" s="75"/>
      <c r="D71" s="691"/>
      <c r="E71" s="692"/>
      <c r="F71" s="693"/>
      <c r="G71" s="694"/>
      <c r="H71" s="695"/>
      <c r="I71" s="696"/>
      <c r="J71" s="82">
        <f>F71*H71</f>
        <v>0</v>
      </c>
    </row>
    <row r="72" spans="1:10" s="61" customFormat="1" ht="15.75" outlineLevel="1">
      <c r="A72" s="66"/>
      <c r="B72" s="67"/>
      <c r="C72" s="75"/>
      <c r="D72" s="691"/>
      <c r="E72" s="692"/>
      <c r="F72" s="693"/>
      <c r="G72" s="694"/>
      <c r="H72" s="695"/>
      <c r="I72" s="696"/>
      <c r="J72" s="82">
        <f>F72*H72</f>
        <v>0</v>
      </c>
    </row>
    <row r="73" spans="1:10" s="61" customFormat="1" ht="15.75" outlineLevel="1">
      <c r="A73" s="83" t="s">
        <v>362</v>
      </c>
      <c r="B73" s="84"/>
      <c r="C73" s="681" t="s">
        <v>362</v>
      </c>
      <c r="D73" s="681"/>
      <c r="E73" s="681"/>
      <c r="F73" s="681"/>
      <c r="G73" s="681"/>
      <c r="H73" s="681"/>
      <c r="I73" s="682"/>
      <c r="J73" s="76">
        <f>SUM(J69:J72)</f>
        <v>40000</v>
      </c>
    </row>
    <row r="74" spans="1:10" s="61" customFormat="1" ht="27" hidden="1" customHeight="1">
      <c r="A74" s="688" t="s">
        <v>616</v>
      </c>
      <c r="B74" s="662"/>
      <c r="C74" s="662"/>
      <c r="D74" s="662"/>
      <c r="E74" s="662"/>
      <c r="F74" s="662"/>
      <c r="G74" s="662"/>
      <c r="H74" s="662"/>
      <c r="I74" s="662"/>
      <c r="J74" s="697"/>
    </row>
    <row r="75" spans="1:10" s="121" customFormat="1" ht="30.6" hidden="1" customHeight="1">
      <c r="A75" s="118"/>
      <c r="B75" s="119" t="s">
        <v>328</v>
      </c>
      <c r="C75" s="120" t="s">
        <v>384</v>
      </c>
      <c r="D75" s="740" t="s">
        <v>494</v>
      </c>
      <c r="E75" s="741"/>
      <c r="F75" s="740" t="s">
        <v>495</v>
      </c>
      <c r="G75" s="741"/>
      <c r="H75" s="740" t="s">
        <v>395</v>
      </c>
      <c r="I75" s="741"/>
      <c r="J75" s="120" t="s">
        <v>389</v>
      </c>
    </row>
    <row r="76" spans="1:10" s="121" customFormat="1" ht="30" hidden="1">
      <c r="A76" s="118"/>
      <c r="B76" s="122">
        <v>1</v>
      </c>
      <c r="C76" s="122">
        <v>2</v>
      </c>
      <c r="D76" s="742">
        <v>3</v>
      </c>
      <c r="E76" s="743"/>
      <c r="F76" s="742">
        <v>4</v>
      </c>
      <c r="G76" s="743"/>
      <c r="H76" s="742">
        <v>5</v>
      </c>
      <c r="I76" s="743"/>
      <c r="J76" s="122" t="s">
        <v>496</v>
      </c>
    </row>
    <row r="77" spans="1:10" s="61" customFormat="1" ht="15.75" hidden="1" outlineLevel="1">
      <c r="A77" s="66"/>
      <c r="B77" s="67">
        <v>1</v>
      </c>
      <c r="C77" s="75" t="s">
        <v>497</v>
      </c>
      <c r="D77" s="713"/>
      <c r="E77" s="714"/>
      <c r="F77" s="693"/>
      <c r="G77" s="694"/>
      <c r="H77" s="695"/>
      <c r="I77" s="696"/>
      <c r="J77" s="82">
        <f>J79+J82</f>
        <v>0</v>
      </c>
    </row>
    <row r="78" spans="1:10" s="61" customFormat="1" ht="30.75" hidden="1" customHeight="1" outlineLevel="1">
      <c r="A78" s="66"/>
      <c r="B78" s="67"/>
      <c r="C78" s="66" t="s">
        <v>498</v>
      </c>
      <c r="D78" s="713"/>
      <c r="E78" s="714"/>
      <c r="F78" s="693"/>
      <c r="G78" s="694"/>
      <c r="H78" s="695"/>
      <c r="I78" s="696"/>
      <c r="J78" s="82"/>
    </row>
    <row r="79" spans="1:10" s="61" customFormat="1" ht="15.75" hidden="1" outlineLevel="1">
      <c r="A79" s="66"/>
      <c r="B79" s="67"/>
      <c r="C79" s="75"/>
      <c r="D79" s="713"/>
      <c r="E79" s="714"/>
      <c r="F79" s="693"/>
      <c r="G79" s="694"/>
      <c r="H79" s="695"/>
      <c r="I79" s="696"/>
      <c r="J79" s="82">
        <f>F79*D79/100*H79*9/1000</f>
        <v>0</v>
      </c>
    </row>
    <row r="80" spans="1:10" s="61" customFormat="1" ht="15.75" hidden="1" outlineLevel="1">
      <c r="A80" s="66"/>
      <c r="B80" s="67"/>
      <c r="C80" s="75"/>
      <c r="D80" s="713"/>
      <c r="E80" s="714"/>
      <c r="F80" s="693"/>
      <c r="G80" s="694"/>
      <c r="H80" s="695"/>
      <c r="I80" s="696"/>
      <c r="J80" s="82">
        <f>F80*D80/100*H80*9/1000</f>
        <v>0</v>
      </c>
    </row>
    <row r="81" spans="1:10" s="61" customFormat="1" ht="31.5" hidden="1" outlineLevel="1">
      <c r="A81" s="66"/>
      <c r="B81" s="67">
        <v>2</v>
      </c>
      <c r="C81" s="66" t="s">
        <v>499</v>
      </c>
      <c r="D81" s="713"/>
      <c r="E81" s="714"/>
      <c r="F81" s="693"/>
      <c r="G81" s="694"/>
      <c r="H81" s="695"/>
      <c r="I81" s="696"/>
      <c r="J81" s="82">
        <f>SUM(J83:J84)</f>
        <v>0</v>
      </c>
    </row>
    <row r="82" spans="1:10" s="61" customFormat="1" ht="30" hidden="1" customHeight="1" outlineLevel="1">
      <c r="A82" s="66"/>
      <c r="B82" s="67"/>
      <c r="C82" s="66" t="s">
        <v>498</v>
      </c>
      <c r="D82" s="713"/>
      <c r="E82" s="714"/>
      <c r="F82" s="693"/>
      <c r="G82" s="694"/>
      <c r="H82" s="695"/>
      <c r="I82" s="696"/>
      <c r="J82" s="82"/>
    </row>
    <row r="83" spans="1:10" s="61" customFormat="1" ht="15.75" hidden="1" outlineLevel="1">
      <c r="A83" s="66"/>
      <c r="B83" s="67"/>
      <c r="C83" s="75"/>
      <c r="D83" s="713"/>
      <c r="E83" s="714"/>
      <c r="F83" s="693"/>
      <c r="G83" s="694"/>
      <c r="H83" s="695"/>
      <c r="I83" s="696"/>
      <c r="J83" s="82"/>
    </row>
    <row r="84" spans="1:10" s="61" customFormat="1" ht="15.75" hidden="1" outlineLevel="1">
      <c r="A84" s="66"/>
      <c r="B84" s="67"/>
      <c r="C84" s="75"/>
      <c r="D84" s="713"/>
      <c r="E84" s="714"/>
      <c r="F84" s="693"/>
      <c r="G84" s="694"/>
      <c r="H84" s="695"/>
      <c r="I84" s="696"/>
      <c r="J84" s="82"/>
    </row>
    <row r="85" spans="1:10" s="61" customFormat="1" ht="15.75" hidden="1" outlineLevel="1">
      <c r="A85" s="83" t="s">
        <v>362</v>
      </c>
      <c r="B85" s="84"/>
      <c r="C85" s="681" t="s">
        <v>362</v>
      </c>
      <c r="D85" s="681"/>
      <c r="E85" s="681"/>
      <c r="F85" s="681"/>
      <c r="G85" s="681"/>
      <c r="H85" s="681"/>
      <c r="I85" s="682"/>
      <c r="J85" s="76">
        <f>J77+J81</f>
        <v>0</v>
      </c>
    </row>
    <row r="86" spans="1:10" s="61" customFormat="1" ht="28.9" customHeight="1" collapsed="1">
      <c r="A86" s="688" t="s">
        <v>617</v>
      </c>
      <c r="B86" s="662"/>
      <c r="C86" s="662"/>
      <c r="D86" s="662"/>
      <c r="E86" s="662"/>
      <c r="F86" s="662"/>
      <c r="G86" s="662"/>
      <c r="H86" s="662"/>
      <c r="I86" s="662"/>
      <c r="J86" s="697"/>
    </row>
    <row r="87" spans="1:10" ht="25.5">
      <c r="A87" s="77"/>
      <c r="B87" s="78" t="s">
        <v>328</v>
      </c>
      <c r="C87" s="63" t="s">
        <v>384</v>
      </c>
      <c r="D87" s="652" t="s">
        <v>385</v>
      </c>
      <c r="E87" s="654"/>
      <c r="F87" s="652" t="s">
        <v>386</v>
      </c>
      <c r="G87" s="654"/>
      <c r="H87" s="652" t="s">
        <v>395</v>
      </c>
      <c r="I87" s="654"/>
      <c r="J87" s="63" t="s">
        <v>389</v>
      </c>
    </row>
    <row r="88" spans="1:10" ht="13.5">
      <c r="A88" s="77"/>
      <c r="B88" s="80">
        <v>1</v>
      </c>
      <c r="C88" s="80">
        <v>2</v>
      </c>
      <c r="D88" s="683">
        <v>3</v>
      </c>
      <c r="E88" s="684"/>
      <c r="F88" s="683">
        <v>4</v>
      </c>
      <c r="G88" s="684"/>
      <c r="H88" s="683">
        <v>5</v>
      </c>
      <c r="I88" s="684"/>
      <c r="J88" s="80" t="s">
        <v>394</v>
      </c>
    </row>
    <row r="89" spans="1:10" s="61" customFormat="1" ht="15.75" outlineLevel="1">
      <c r="A89" s="66"/>
      <c r="B89" s="67">
        <v>1</v>
      </c>
      <c r="C89" s="180" t="s">
        <v>753</v>
      </c>
      <c r="D89" s="691" t="s">
        <v>744</v>
      </c>
      <c r="E89" s="692"/>
      <c r="F89" s="693"/>
      <c r="G89" s="694"/>
      <c r="H89" s="695"/>
      <c r="I89" s="696"/>
      <c r="J89" s="82">
        <f>F89*H89</f>
        <v>0</v>
      </c>
    </row>
    <row r="90" spans="1:10" s="61" customFormat="1" ht="15.75" outlineLevel="1">
      <c r="A90" s="66"/>
      <c r="B90" s="67"/>
      <c r="C90" s="182" t="s">
        <v>765</v>
      </c>
      <c r="D90" s="691"/>
      <c r="E90" s="692"/>
      <c r="F90" s="693"/>
      <c r="G90" s="694"/>
      <c r="H90" s="695"/>
      <c r="I90" s="696"/>
      <c r="J90" s="82">
        <f>F90*H90</f>
        <v>0</v>
      </c>
    </row>
    <row r="91" spans="1:10" s="61" customFormat="1" ht="15.75" outlineLevel="1">
      <c r="A91" s="66"/>
      <c r="B91" s="67"/>
      <c r="C91" s="182" t="s">
        <v>766</v>
      </c>
      <c r="D91" s="691"/>
      <c r="E91" s="692"/>
      <c r="F91" s="693">
        <v>1</v>
      </c>
      <c r="G91" s="694"/>
      <c r="H91" s="695">
        <v>20000</v>
      </c>
      <c r="I91" s="696"/>
      <c r="J91" s="82">
        <f>F91*H91</f>
        <v>20000</v>
      </c>
    </row>
    <row r="92" spans="1:10" s="61" customFormat="1" ht="15.75" outlineLevel="1">
      <c r="A92" s="66"/>
      <c r="B92" s="67"/>
      <c r="C92" s="66"/>
      <c r="D92" s="691"/>
      <c r="E92" s="692"/>
      <c r="F92" s="693"/>
      <c r="G92" s="694"/>
      <c r="H92" s="695"/>
      <c r="I92" s="696"/>
      <c r="J92" s="82">
        <f>F92*H92</f>
        <v>0</v>
      </c>
    </row>
    <row r="93" spans="1:10" s="61" customFormat="1" ht="15.75" outlineLevel="1">
      <c r="A93" s="66"/>
      <c r="B93" s="67"/>
      <c r="C93" s="66"/>
      <c r="D93" s="691"/>
      <c r="E93" s="692"/>
      <c r="F93" s="693"/>
      <c r="G93" s="694"/>
      <c r="H93" s="695"/>
      <c r="I93" s="696"/>
      <c r="J93" s="82"/>
    </row>
    <row r="94" spans="1:10" s="61" customFormat="1" ht="15.75" outlineLevel="1">
      <c r="A94" s="83" t="s">
        <v>362</v>
      </c>
      <c r="B94" s="84"/>
      <c r="C94" s="681" t="s">
        <v>362</v>
      </c>
      <c r="D94" s="681"/>
      <c r="E94" s="681"/>
      <c r="F94" s="681"/>
      <c r="G94" s="681"/>
      <c r="H94" s="681"/>
      <c r="I94" s="682"/>
      <c r="J94" s="76">
        <f>SUM(J89:J93)</f>
        <v>20000</v>
      </c>
    </row>
    <row r="95" spans="1:10" s="61" customFormat="1" ht="28.9" customHeight="1">
      <c r="A95" s="688" t="s">
        <v>618</v>
      </c>
      <c r="B95" s="662"/>
      <c r="C95" s="662"/>
      <c r="D95" s="662"/>
      <c r="E95" s="662"/>
      <c r="F95" s="662"/>
      <c r="G95" s="662"/>
      <c r="H95" s="662"/>
      <c r="I95" s="662"/>
      <c r="J95" s="697"/>
    </row>
    <row r="96" spans="1:10" ht="25.5">
      <c r="A96" s="77"/>
      <c r="B96" s="78" t="s">
        <v>328</v>
      </c>
      <c r="C96" s="63" t="s">
        <v>384</v>
      </c>
      <c r="D96" s="652" t="s">
        <v>385</v>
      </c>
      <c r="E96" s="654"/>
      <c r="F96" s="652" t="s">
        <v>386</v>
      </c>
      <c r="G96" s="654"/>
      <c r="H96" s="652" t="s">
        <v>395</v>
      </c>
      <c r="I96" s="654"/>
      <c r="J96" s="63" t="s">
        <v>389</v>
      </c>
    </row>
    <row r="97" spans="1:10" ht="13.5">
      <c r="A97" s="77"/>
      <c r="B97" s="80">
        <v>1</v>
      </c>
      <c r="C97" s="80">
        <v>2</v>
      </c>
      <c r="D97" s="683">
        <v>3</v>
      </c>
      <c r="E97" s="684"/>
      <c r="F97" s="683">
        <v>4</v>
      </c>
      <c r="G97" s="684"/>
      <c r="H97" s="683">
        <v>5</v>
      </c>
      <c r="I97" s="684"/>
      <c r="J97" s="80" t="s">
        <v>394</v>
      </c>
    </row>
    <row r="98" spans="1:10" s="61" customFormat="1" ht="15.75" outlineLevel="1">
      <c r="A98" s="66"/>
      <c r="B98" s="67"/>
      <c r="C98" s="75"/>
      <c r="D98" s="691"/>
      <c r="E98" s="692"/>
      <c r="F98" s="693"/>
      <c r="G98" s="694"/>
      <c r="H98" s="695"/>
      <c r="I98" s="696"/>
      <c r="J98" s="82">
        <f>F98*H98</f>
        <v>0</v>
      </c>
    </row>
    <row r="99" spans="1:10" s="61" customFormat="1" ht="15.75" outlineLevel="1">
      <c r="A99" s="66"/>
      <c r="B99" s="67"/>
      <c r="C99" s="66"/>
      <c r="D99" s="691"/>
      <c r="E99" s="692"/>
      <c r="F99" s="693"/>
      <c r="G99" s="694"/>
      <c r="H99" s="695"/>
      <c r="I99" s="696"/>
      <c r="J99" s="82"/>
    </row>
    <row r="100" spans="1:10" s="61" customFormat="1" ht="15.75" outlineLevel="1">
      <c r="A100" s="83" t="s">
        <v>362</v>
      </c>
      <c r="B100" s="84"/>
      <c r="C100" s="681" t="s">
        <v>362</v>
      </c>
      <c r="D100" s="681"/>
      <c r="E100" s="681"/>
      <c r="F100" s="681"/>
      <c r="G100" s="681"/>
      <c r="H100" s="681"/>
      <c r="I100" s="682"/>
      <c r="J100" s="76">
        <f>SUM(J98:J99)</f>
        <v>0</v>
      </c>
    </row>
    <row r="101" spans="1:10" s="61" customFormat="1" ht="28.9" customHeight="1">
      <c r="A101" s="688" t="s">
        <v>619</v>
      </c>
      <c r="B101" s="662"/>
      <c r="C101" s="662"/>
      <c r="D101" s="662"/>
      <c r="E101" s="662"/>
      <c r="F101" s="662"/>
      <c r="G101" s="662"/>
      <c r="H101" s="662"/>
      <c r="I101" s="662"/>
      <c r="J101" s="697"/>
    </row>
    <row r="102" spans="1:10" ht="25.5">
      <c r="A102" s="77"/>
      <c r="B102" s="78" t="s">
        <v>328</v>
      </c>
      <c r="C102" s="63" t="s">
        <v>384</v>
      </c>
      <c r="D102" s="652" t="s">
        <v>385</v>
      </c>
      <c r="E102" s="654"/>
      <c r="F102" s="652" t="s">
        <v>386</v>
      </c>
      <c r="G102" s="654"/>
      <c r="H102" s="652" t="s">
        <v>395</v>
      </c>
      <c r="I102" s="654"/>
      <c r="J102" s="63" t="s">
        <v>389</v>
      </c>
    </row>
    <row r="103" spans="1:10" ht="13.5">
      <c r="A103" s="77"/>
      <c r="B103" s="80">
        <v>1</v>
      </c>
      <c r="C103" s="80">
        <v>2</v>
      </c>
      <c r="D103" s="683">
        <v>3</v>
      </c>
      <c r="E103" s="684"/>
      <c r="F103" s="683">
        <v>4</v>
      </c>
      <c r="G103" s="684"/>
      <c r="H103" s="683">
        <v>5</v>
      </c>
      <c r="I103" s="684"/>
      <c r="J103" s="80" t="s">
        <v>394</v>
      </c>
    </row>
    <row r="104" spans="1:10" s="61" customFormat="1" ht="15.75" outlineLevel="1">
      <c r="A104" s="66"/>
      <c r="B104" s="67">
        <v>1</v>
      </c>
      <c r="C104" s="180" t="s">
        <v>767</v>
      </c>
      <c r="D104" s="691" t="s">
        <v>744</v>
      </c>
      <c r="E104" s="692"/>
      <c r="F104" s="693"/>
      <c r="G104" s="694"/>
      <c r="H104" s="695"/>
      <c r="I104" s="696"/>
      <c r="J104" s="82">
        <f>F104*H104</f>
        <v>0</v>
      </c>
    </row>
    <row r="105" spans="1:10" s="61" customFormat="1" ht="17.25" customHeight="1" outlineLevel="1">
      <c r="A105" s="66"/>
      <c r="B105" s="67"/>
      <c r="C105" s="182" t="s">
        <v>400</v>
      </c>
      <c r="D105" s="691"/>
      <c r="E105" s="692"/>
      <c r="F105" s="693"/>
      <c r="G105" s="694"/>
      <c r="H105" s="695"/>
      <c r="I105" s="696"/>
      <c r="J105" s="82">
        <f t="shared" ref="J105:J111" si="3">F105*H105</f>
        <v>0</v>
      </c>
    </row>
    <row r="106" spans="1:10" s="61" customFormat="1" ht="15.75" outlineLevel="1">
      <c r="A106" s="66"/>
      <c r="B106" s="67"/>
      <c r="C106" s="182" t="s">
        <v>768</v>
      </c>
      <c r="D106" s="691"/>
      <c r="E106" s="692"/>
      <c r="F106" s="693">
        <v>1</v>
      </c>
      <c r="G106" s="694"/>
      <c r="H106" s="695">
        <v>10000</v>
      </c>
      <c r="I106" s="696"/>
      <c r="J106" s="82">
        <f t="shared" si="3"/>
        <v>10000</v>
      </c>
    </row>
    <row r="107" spans="1:10" s="61" customFormat="1" ht="15" customHeight="1" outlineLevel="1">
      <c r="A107" s="66"/>
      <c r="B107" s="67"/>
      <c r="C107" s="182" t="s">
        <v>769</v>
      </c>
      <c r="D107" s="691"/>
      <c r="E107" s="692"/>
      <c r="F107" s="693">
        <v>1</v>
      </c>
      <c r="G107" s="694"/>
      <c r="H107" s="695">
        <v>30000</v>
      </c>
      <c r="I107" s="696"/>
      <c r="J107" s="82">
        <v>54854.26</v>
      </c>
    </row>
    <row r="108" spans="1:10" s="61" customFormat="1" ht="15.75" hidden="1" outlineLevel="1">
      <c r="A108" s="66"/>
      <c r="B108" s="67"/>
      <c r="C108" s="66"/>
      <c r="D108" s="691"/>
      <c r="E108" s="692"/>
      <c r="F108" s="693"/>
      <c r="G108" s="694"/>
      <c r="H108" s="695"/>
      <c r="I108" s="696"/>
      <c r="J108" s="82">
        <f t="shared" si="3"/>
        <v>0</v>
      </c>
    </row>
    <row r="109" spans="1:10" s="61" customFormat="1" ht="15.75" hidden="1" outlineLevel="1">
      <c r="A109" s="66"/>
      <c r="B109" s="67"/>
      <c r="C109" s="66"/>
      <c r="D109" s="691"/>
      <c r="E109" s="692"/>
      <c r="F109" s="693"/>
      <c r="G109" s="694"/>
      <c r="H109" s="695"/>
      <c r="I109" s="696"/>
      <c r="J109" s="82">
        <f t="shared" si="3"/>
        <v>0</v>
      </c>
    </row>
    <row r="110" spans="1:10" s="61" customFormat="1" ht="15.75" hidden="1" outlineLevel="1">
      <c r="A110" s="66"/>
      <c r="B110" s="67"/>
      <c r="C110" s="66"/>
      <c r="D110" s="691"/>
      <c r="E110" s="692"/>
      <c r="F110" s="693"/>
      <c r="G110" s="694"/>
      <c r="H110" s="695"/>
      <c r="I110" s="696"/>
      <c r="J110" s="82">
        <f t="shared" si="3"/>
        <v>0</v>
      </c>
    </row>
    <row r="111" spans="1:10" s="61" customFormat="1" ht="15.75" hidden="1" outlineLevel="1">
      <c r="A111" s="66"/>
      <c r="B111" s="67"/>
      <c r="C111" s="66"/>
      <c r="D111" s="691"/>
      <c r="E111" s="692"/>
      <c r="F111" s="693"/>
      <c r="G111" s="694"/>
      <c r="H111" s="695"/>
      <c r="I111" s="696"/>
      <c r="J111" s="82">
        <f t="shared" si="3"/>
        <v>0</v>
      </c>
    </row>
    <row r="112" spans="1:10" s="61" customFormat="1" ht="15.75" outlineLevel="1">
      <c r="A112" s="66"/>
      <c r="B112" s="67"/>
      <c r="C112" s="182"/>
      <c r="D112" s="691"/>
      <c r="E112" s="692"/>
      <c r="F112" s="693"/>
      <c r="G112" s="694"/>
      <c r="H112" s="695"/>
      <c r="I112" s="696"/>
      <c r="J112" s="82">
        <f>F112*H112</f>
        <v>0</v>
      </c>
    </row>
    <row r="113" spans="1:11" s="61" customFormat="1" ht="15.75" outlineLevel="1">
      <c r="A113" s="83" t="s">
        <v>362</v>
      </c>
      <c r="B113" s="84"/>
      <c r="C113" s="681" t="s">
        <v>362</v>
      </c>
      <c r="D113" s="681"/>
      <c r="E113" s="681"/>
      <c r="F113" s="681"/>
      <c r="G113" s="681"/>
      <c r="H113" s="681"/>
      <c r="I113" s="682"/>
      <c r="J113" s="76">
        <f>SUM(J104:J112)</f>
        <v>64854.26</v>
      </c>
    </row>
    <row r="114" spans="1:11" s="61" customFormat="1" ht="21.6" customHeight="1">
      <c r="C114" s="700" t="s">
        <v>401</v>
      </c>
      <c r="D114" s="700"/>
      <c r="E114" s="700"/>
      <c r="F114" s="700"/>
      <c r="G114" s="700"/>
      <c r="H114" s="700"/>
      <c r="I114" s="701"/>
      <c r="J114" s="103">
        <f>J17+J27+J31+J49+J59+J65+J73+J85+J94+J100+J113</f>
        <v>164854.26</v>
      </c>
      <c r="K114" s="171"/>
    </row>
    <row r="117" spans="1:11">
      <c r="B117" s="79" t="s">
        <v>148</v>
      </c>
      <c r="D117" s="124"/>
      <c r="E117" s="124"/>
      <c r="F117" s="125"/>
      <c r="I117" s="124" t="s">
        <v>820</v>
      </c>
      <c r="J117" s="124"/>
    </row>
    <row r="118" spans="1:11">
      <c r="I118" s="698" t="s">
        <v>402</v>
      </c>
      <c r="J118" s="698"/>
    </row>
    <row r="120" spans="1:11">
      <c r="B120" s="79" t="s">
        <v>403</v>
      </c>
      <c r="D120" s="124"/>
      <c r="E120" s="124"/>
      <c r="F120" s="125"/>
      <c r="I120" s="124" t="s">
        <v>875</v>
      </c>
      <c r="J120" s="124"/>
    </row>
    <row r="121" spans="1:11">
      <c r="I121" s="698" t="s">
        <v>402</v>
      </c>
      <c r="J121" s="698"/>
    </row>
    <row r="123" spans="1:11">
      <c r="B123" s="79" t="s">
        <v>404</v>
      </c>
      <c r="C123" s="124" t="s">
        <v>729</v>
      </c>
      <c r="D123" s="124"/>
      <c r="F123" s="125"/>
      <c r="G123" s="124" t="s">
        <v>708</v>
      </c>
      <c r="I123" s="124" t="s">
        <v>875</v>
      </c>
      <c r="J123" s="124"/>
    </row>
    <row r="124" spans="1:11">
      <c r="C124" s="702" t="s">
        <v>150</v>
      </c>
      <c r="D124" s="702"/>
      <c r="F124" s="699" t="s">
        <v>153</v>
      </c>
      <c r="G124" s="699"/>
      <c r="I124" s="698" t="s">
        <v>402</v>
      </c>
      <c r="J124" s="698"/>
    </row>
    <row r="126" spans="1:11">
      <c r="B126" s="79" t="s">
        <v>405</v>
      </c>
    </row>
  </sheetData>
  <mergeCells count="221">
    <mergeCell ref="B4:J4"/>
    <mergeCell ref="E6:J6"/>
    <mergeCell ref="D7:J7"/>
    <mergeCell ref="E11:G11"/>
    <mergeCell ref="H11:J11"/>
    <mergeCell ref="D20:E20"/>
    <mergeCell ref="H20:I20"/>
    <mergeCell ref="E12:G12"/>
    <mergeCell ref="H44:I44"/>
    <mergeCell ref="D44:E44"/>
    <mergeCell ref="D40:E40"/>
    <mergeCell ref="H39:I39"/>
    <mergeCell ref="H42:I42"/>
    <mergeCell ref="H40:I40"/>
    <mergeCell ref="E13:G13"/>
    <mergeCell ref="A27:I27"/>
    <mergeCell ref="A31:I31"/>
    <mergeCell ref="D22:E22"/>
    <mergeCell ref="H22:I22"/>
    <mergeCell ref="H26:I26"/>
    <mergeCell ref="D26:E26"/>
    <mergeCell ref="A18:J18"/>
    <mergeCell ref="H21:I21"/>
    <mergeCell ref="D35:E35"/>
    <mergeCell ref="D33:E33"/>
    <mergeCell ref="D36:E36"/>
    <mergeCell ref="H12:J12"/>
    <mergeCell ref="E14:G14"/>
    <mergeCell ref="H13:J13"/>
    <mergeCell ref="H14:J14"/>
    <mergeCell ref="A28:J28"/>
    <mergeCell ref="H35:I35"/>
    <mergeCell ref="H29:I29"/>
    <mergeCell ref="H25:I25"/>
    <mergeCell ref="H24:I24"/>
    <mergeCell ref="H23:I23"/>
    <mergeCell ref="H19:I19"/>
    <mergeCell ref="D37:E37"/>
    <mergeCell ref="A32:J32"/>
    <mergeCell ref="H34:I34"/>
    <mergeCell ref="H36:I36"/>
    <mergeCell ref="H33:I33"/>
    <mergeCell ref="H37:I37"/>
    <mergeCell ref="D29:E29"/>
    <mergeCell ref="H38:I38"/>
    <mergeCell ref="D43:E43"/>
    <mergeCell ref="D42:E42"/>
    <mergeCell ref="D41:E41"/>
    <mergeCell ref="H43:I43"/>
    <mergeCell ref="H41:I41"/>
    <mergeCell ref="D39:E39"/>
    <mergeCell ref="D38:E38"/>
    <mergeCell ref="D34:E34"/>
    <mergeCell ref="D19:E19"/>
    <mergeCell ref="H47:I47"/>
    <mergeCell ref="H52:I52"/>
    <mergeCell ref="D47:E47"/>
    <mergeCell ref="D45:E45"/>
    <mergeCell ref="D46:E46"/>
    <mergeCell ref="H46:I46"/>
    <mergeCell ref="H48:I48"/>
    <mergeCell ref="D52:E52"/>
    <mergeCell ref="H45:I45"/>
    <mergeCell ref="H55:I55"/>
    <mergeCell ref="A49:I49"/>
    <mergeCell ref="D51:E51"/>
    <mergeCell ref="A50:J50"/>
    <mergeCell ref="H51:I51"/>
    <mergeCell ref="D54:E54"/>
    <mergeCell ref="D58:E58"/>
    <mergeCell ref="H57:I57"/>
    <mergeCell ref="D48:E48"/>
    <mergeCell ref="D55:E55"/>
    <mergeCell ref="D53:E53"/>
    <mergeCell ref="D57:E57"/>
    <mergeCell ref="H56:I56"/>
    <mergeCell ref="H53:I53"/>
    <mergeCell ref="H54:I54"/>
    <mergeCell ref="D56:E56"/>
    <mergeCell ref="F70:G70"/>
    <mergeCell ref="F67:G67"/>
    <mergeCell ref="C63:F63"/>
    <mergeCell ref="A66:J66"/>
    <mergeCell ref="H69:I69"/>
    <mergeCell ref="F69:G69"/>
    <mergeCell ref="H63:I63"/>
    <mergeCell ref="D70:E70"/>
    <mergeCell ref="H70:I70"/>
    <mergeCell ref="A60:J60"/>
    <mergeCell ref="C61:F61"/>
    <mergeCell ref="H62:I62"/>
    <mergeCell ref="C62:F62"/>
    <mergeCell ref="H61:I61"/>
    <mergeCell ref="D69:E69"/>
    <mergeCell ref="H58:I58"/>
    <mergeCell ref="D68:E68"/>
    <mergeCell ref="F68:G68"/>
    <mergeCell ref="H68:I68"/>
    <mergeCell ref="C64:F64"/>
    <mergeCell ref="A65:I65"/>
    <mergeCell ref="H64:I64"/>
    <mergeCell ref="H67:I67"/>
    <mergeCell ref="D67:E67"/>
    <mergeCell ref="A59:I59"/>
    <mergeCell ref="H72:I72"/>
    <mergeCell ref="F79:G79"/>
    <mergeCell ref="C73:I73"/>
    <mergeCell ref="D78:E78"/>
    <mergeCell ref="D77:E77"/>
    <mergeCell ref="D76:E76"/>
    <mergeCell ref="D75:E75"/>
    <mergeCell ref="A74:J74"/>
    <mergeCell ref="F76:G76"/>
    <mergeCell ref="H76:I76"/>
    <mergeCell ref="H75:I75"/>
    <mergeCell ref="F75:G75"/>
    <mergeCell ref="H71:I71"/>
    <mergeCell ref="D71:E71"/>
    <mergeCell ref="F71:G71"/>
    <mergeCell ref="F72:G72"/>
    <mergeCell ref="D72:E72"/>
    <mergeCell ref="F77:G77"/>
    <mergeCell ref="F81:G81"/>
    <mergeCell ref="F80:G80"/>
    <mergeCell ref="H81:I81"/>
    <mergeCell ref="H80:I80"/>
    <mergeCell ref="H77:I77"/>
    <mergeCell ref="H78:I78"/>
    <mergeCell ref="F78:G78"/>
    <mergeCell ref="H79:I79"/>
    <mergeCell ref="D80:E80"/>
    <mergeCell ref="D81:E81"/>
    <mergeCell ref="H91:I91"/>
    <mergeCell ref="F90:G90"/>
    <mergeCell ref="H87:I87"/>
    <mergeCell ref="H88:I88"/>
    <mergeCell ref="F88:G88"/>
    <mergeCell ref="H82:I82"/>
    <mergeCell ref="H90:I90"/>
    <mergeCell ref="D83:E83"/>
    <mergeCell ref="D79:E79"/>
    <mergeCell ref="D82:E82"/>
    <mergeCell ref="F82:G82"/>
    <mergeCell ref="H98:I98"/>
    <mergeCell ref="F98:G98"/>
    <mergeCell ref="H83:I83"/>
    <mergeCell ref="A86:J86"/>
    <mergeCell ref="F83:G83"/>
    <mergeCell ref="H92:I92"/>
    <mergeCell ref="F92:G92"/>
    <mergeCell ref="D92:E92"/>
    <mergeCell ref="D93:E93"/>
    <mergeCell ref="A95:J95"/>
    <mergeCell ref="H84:I84"/>
    <mergeCell ref="F84:G84"/>
    <mergeCell ref="D87:E87"/>
    <mergeCell ref="F87:G87"/>
    <mergeCell ref="D89:E89"/>
    <mergeCell ref="D90:E90"/>
    <mergeCell ref="D88:E88"/>
    <mergeCell ref="D91:E91"/>
    <mergeCell ref="C85:I85"/>
    <mergeCell ref="D84:E84"/>
    <mergeCell ref="F89:G89"/>
    <mergeCell ref="F91:G91"/>
    <mergeCell ref="H93:I93"/>
    <mergeCell ref="H89:I89"/>
    <mergeCell ref="F99:G99"/>
    <mergeCell ref="C100:I100"/>
    <mergeCell ref="F96:G96"/>
    <mergeCell ref="F97:G97"/>
    <mergeCell ref="H96:I96"/>
    <mergeCell ref="D99:E99"/>
    <mergeCell ref="H103:I103"/>
    <mergeCell ref="D103:E103"/>
    <mergeCell ref="F104:G104"/>
    <mergeCell ref="F103:G103"/>
    <mergeCell ref="F93:G93"/>
    <mergeCell ref="C94:I94"/>
    <mergeCell ref="H99:I99"/>
    <mergeCell ref="H97:I97"/>
    <mergeCell ref="D97:E97"/>
    <mergeCell ref="D96:E96"/>
    <mergeCell ref="D105:E105"/>
    <mergeCell ref="H104:I104"/>
    <mergeCell ref="H105:I105"/>
    <mergeCell ref="D98:E98"/>
    <mergeCell ref="H102:I102"/>
    <mergeCell ref="D102:E102"/>
    <mergeCell ref="A101:J101"/>
    <mergeCell ref="F102:G102"/>
    <mergeCell ref="F105:G105"/>
    <mergeCell ref="D104:E104"/>
    <mergeCell ref="F109:G109"/>
    <mergeCell ref="F107:G107"/>
    <mergeCell ref="D107:E107"/>
    <mergeCell ref="D106:E106"/>
    <mergeCell ref="F108:G108"/>
    <mergeCell ref="F106:G106"/>
    <mergeCell ref="D108:E108"/>
    <mergeCell ref="D109:E109"/>
    <mergeCell ref="H108:I108"/>
    <mergeCell ref="H106:I106"/>
    <mergeCell ref="H107:I107"/>
    <mergeCell ref="I121:J121"/>
    <mergeCell ref="I118:J118"/>
    <mergeCell ref="H109:I109"/>
    <mergeCell ref="C114:I114"/>
    <mergeCell ref="H111:I111"/>
    <mergeCell ref="D110:E110"/>
    <mergeCell ref="H110:I110"/>
    <mergeCell ref="F110:G110"/>
    <mergeCell ref="F124:G124"/>
    <mergeCell ref="C124:D124"/>
    <mergeCell ref="H112:I112"/>
    <mergeCell ref="D111:E111"/>
    <mergeCell ref="F112:G112"/>
    <mergeCell ref="D112:E112"/>
    <mergeCell ref="I124:J124"/>
    <mergeCell ref="C113:I113"/>
    <mergeCell ref="F111:G111"/>
  </mergeCells>
  <phoneticPr fontId="61" type="noConversion"/>
  <pageMargins left="0.70866141732283472" right="0.70866141732283472" top="0.74803149606299213" bottom="0.74803149606299213" header="0.31496062992125984" footer="0.31496062992125984"/>
  <pageSetup paperSize="9" scale="56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M72"/>
  <sheetViews>
    <sheetView topLeftCell="B1" zoomScale="75" zoomScaleNormal="75" workbookViewId="0">
      <selection activeCell="K69" sqref="K69"/>
    </sheetView>
  </sheetViews>
  <sheetFormatPr defaultColWidth="8.85546875" defaultRowHeight="12.75" outlineLevelRow="2"/>
  <cols>
    <col min="1" max="1" width="38.85546875" style="79" hidden="1" customWidth="1"/>
    <col min="2" max="2" width="5.5703125" style="79" customWidth="1"/>
    <col min="3" max="3" width="35.7109375" style="79" customWidth="1"/>
    <col min="4" max="4" width="16.140625" style="79" customWidth="1"/>
    <col min="5" max="5" width="12.140625" style="79" customWidth="1"/>
    <col min="6" max="6" width="15.140625" style="123" customWidth="1"/>
    <col min="7" max="7" width="20" style="79" customWidth="1"/>
    <col min="8" max="8" width="15.85546875" style="79" customWidth="1"/>
    <col min="9" max="9" width="12.42578125" style="79" customWidth="1"/>
    <col min="10" max="10" width="19.140625" style="79" customWidth="1"/>
    <col min="11" max="11" width="26.7109375" style="79" customWidth="1"/>
    <col min="12" max="12" width="15.28515625" style="79" customWidth="1"/>
    <col min="13" max="16384" width="8.85546875" style="79"/>
  </cols>
  <sheetData>
    <row r="1" spans="2:10">
      <c r="J1" s="126" t="s">
        <v>265</v>
      </c>
    </row>
    <row r="2" spans="2:10">
      <c r="J2" s="126" t="s">
        <v>266</v>
      </c>
    </row>
    <row r="3" spans="2:10">
      <c r="J3" s="126"/>
    </row>
    <row r="4" spans="2:10">
      <c r="J4" s="126" t="s">
        <v>406</v>
      </c>
    </row>
    <row r="5" spans="2:10" s="60" customFormat="1" ht="18.75">
      <c r="B5" s="668" t="s">
        <v>323</v>
      </c>
      <c r="C5" s="668"/>
      <c r="D5" s="668"/>
      <c r="E5" s="668"/>
      <c r="F5" s="668"/>
      <c r="G5" s="668"/>
      <c r="H5" s="668"/>
      <c r="I5" s="668"/>
      <c r="J5" s="668"/>
    </row>
    <row r="6" spans="2:10" s="61" customFormat="1" ht="41.45" customHeight="1">
      <c r="B6" s="60" t="s">
        <v>324</v>
      </c>
      <c r="E6" s="669" t="s">
        <v>518</v>
      </c>
      <c r="F6" s="669"/>
      <c r="G6" s="669"/>
      <c r="H6" s="669"/>
      <c r="I6" s="669"/>
      <c r="J6" s="669"/>
    </row>
    <row r="7" spans="2:10" s="60" customFormat="1" ht="34.5" customHeight="1">
      <c r="B7" s="60" t="s">
        <v>325</v>
      </c>
      <c r="D7" s="669" t="s">
        <v>677</v>
      </c>
      <c r="E7" s="669"/>
      <c r="F7" s="669"/>
      <c r="G7" s="669"/>
      <c r="H7" s="669"/>
      <c r="I7" s="669"/>
      <c r="J7" s="669"/>
    </row>
    <row r="8" spans="2:10" s="61" customFormat="1" ht="15.75">
      <c r="F8" s="62"/>
    </row>
    <row r="9" spans="2:10" s="61" customFormat="1" ht="45.75" customHeight="1">
      <c r="B9" s="775" t="s">
        <v>536</v>
      </c>
      <c r="C9" s="775"/>
      <c r="D9" s="775"/>
      <c r="E9" s="775"/>
      <c r="F9" s="775"/>
      <c r="G9" s="775"/>
      <c r="H9" s="775"/>
      <c r="I9" s="775"/>
      <c r="J9" s="775"/>
    </row>
    <row r="10" spans="2:10" s="61" customFormat="1" ht="15.75">
      <c r="F10" s="62"/>
    </row>
    <row r="11" spans="2:10" s="61" customFormat="1" ht="45" customHeight="1">
      <c r="B11" s="140" t="s">
        <v>328</v>
      </c>
      <c r="C11" s="140" t="s">
        <v>384</v>
      </c>
      <c r="D11" s="140" t="s">
        <v>537</v>
      </c>
      <c r="E11" s="670" t="s">
        <v>538</v>
      </c>
      <c r="F11" s="670"/>
      <c r="G11" s="670"/>
      <c r="H11" s="670" t="s">
        <v>522</v>
      </c>
      <c r="I11" s="670"/>
      <c r="J11" s="670"/>
    </row>
    <row r="12" spans="2:10" s="61" customFormat="1" ht="60">
      <c r="B12" s="132"/>
      <c r="C12" s="132" t="s">
        <v>772</v>
      </c>
      <c r="D12" s="131"/>
      <c r="E12" s="671"/>
      <c r="F12" s="671"/>
      <c r="G12" s="671"/>
      <c r="H12" s="672">
        <v>5864.34</v>
      </c>
      <c r="I12" s="672"/>
      <c r="J12" s="672"/>
    </row>
    <row r="13" spans="2:10" s="61" customFormat="1" ht="60">
      <c r="B13" s="132"/>
      <c r="C13" s="132" t="s">
        <v>251</v>
      </c>
      <c r="D13" s="131"/>
      <c r="E13" s="671">
        <v>21</v>
      </c>
      <c r="F13" s="671"/>
      <c r="G13" s="671"/>
      <c r="H13" s="672">
        <v>600000</v>
      </c>
      <c r="I13" s="672"/>
      <c r="J13" s="672"/>
    </row>
    <row r="14" spans="2:10" s="95" customFormat="1" ht="15.75">
      <c r="B14" s="134"/>
      <c r="C14" s="134" t="s">
        <v>185</v>
      </c>
      <c r="D14" s="135"/>
      <c r="E14" s="673"/>
      <c r="F14" s="673"/>
      <c r="G14" s="673"/>
      <c r="H14" s="674">
        <f>H12+H13</f>
        <v>605864.34</v>
      </c>
      <c r="I14" s="674"/>
      <c r="J14" s="674"/>
    </row>
    <row r="15" spans="2:10" s="61" customFormat="1" ht="15.75">
      <c r="F15" s="62"/>
    </row>
    <row r="16" spans="2:10" s="61" customFormat="1" ht="15.75" customHeight="1">
      <c r="B16" s="137" t="s">
        <v>523</v>
      </c>
      <c r="C16" s="138"/>
      <c r="D16" s="138"/>
      <c r="E16" s="138"/>
      <c r="F16" s="139"/>
      <c r="G16" s="138"/>
      <c r="H16" s="138"/>
      <c r="I16" s="138"/>
      <c r="J16" s="138"/>
    </row>
    <row r="17" spans="1:13" s="61" customFormat="1" ht="16.5" hidden="1">
      <c r="B17" s="137"/>
      <c r="C17" s="138"/>
      <c r="D17" s="138"/>
      <c r="E17" s="138"/>
      <c r="F17" s="139"/>
      <c r="G17" s="138"/>
      <c r="H17" s="138"/>
      <c r="I17" s="138"/>
      <c r="J17" s="138"/>
    </row>
    <row r="18" spans="1:13" s="61" customFormat="1" ht="24" customHeight="1">
      <c r="A18" s="663" t="s">
        <v>411</v>
      </c>
      <c r="B18" s="663"/>
      <c r="C18" s="663"/>
      <c r="D18" s="663"/>
      <c r="E18" s="663"/>
      <c r="F18" s="663"/>
      <c r="G18" s="663"/>
      <c r="H18" s="663"/>
      <c r="I18" s="663"/>
      <c r="J18" s="663"/>
    </row>
    <row r="19" spans="1:13" ht="27">
      <c r="A19" s="77"/>
      <c r="B19" s="97" t="s">
        <v>328</v>
      </c>
      <c r="C19" s="63" t="s">
        <v>384</v>
      </c>
      <c r="D19" s="690" t="s">
        <v>385</v>
      </c>
      <c r="E19" s="690"/>
      <c r="F19" s="63" t="s">
        <v>386</v>
      </c>
      <c r="G19" s="63" t="s">
        <v>387</v>
      </c>
      <c r="H19" s="690" t="s">
        <v>388</v>
      </c>
      <c r="I19" s="690"/>
      <c r="J19" s="63" t="s">
        <v>389</v>
      </c>
    </row>
    <row r="20" spans="1:13" s="99" customFormat="1">
      <c r="A20" s="98"/>
      <c r="B20" s="80">
        <v>1</v>
      </c>
      <c r="C20" s="80">
        <v>2</v>
      </c>
      <c r="D20" s="683">
        <v>3</v>
      </c>
      <c r="E20" s="684"/>
      <c r="F20" s="80">
        <v>4</v>
      </c>
      <c r="G20" s="80">
        <v>5</v>
      </c>
      <c r="H20" s="683">
        <v>6</v>
      </c>
      <c r="I20" s="684"/>
      <c r="J20" s="80" t="s">
        <v>390</v>
      </c>
    </row>
    <row r="21" spans="1:13" s="61" customFormat="1" ht="15.75" outlineLevel="1">
      <c r="A21" s="66"/>
      <c r="B21" s="67">
        <v>1</v>
      </c>
      <c r="C21" s="182" t="s">
        <v>739</v>
      </c>
      <c r="D21" s="777" t="s">
        <v>744</v>
      </c>
      <c r="E21" s="756"/>
      <c r="F21" s="81">
        <v>1</v>
      </c>
      <c r="G21" s="101">
        <v>5000</v>
      </c>
      <c r="H21" s="691">
        <v>1</v>
      </c>
      <c r="I21" s="692"/>
      <c r="J21" s="74">
        <f>F21*G21*H21</f>
        <v>5000</v>
      </c>
    </row>
    <row r="22" spans="1:13" s="61" customFormat="1" ht="15.75" outlineLevel="1">
      <c r="A22" s="66"/>
      <c r="B22" s="67">
        <v>2</v>
      </c>
      <c r="C22" s="66"/>
      <c r="D22" s="776"/>
      <c r="E22" s="756"/>
      <c r="F22" s="81"/>
      <c r="G22" s="101"/>
      <c r="H22" s="691"/>
      <c r="I22" s="692"/>
      <c r="J22" s="74">
        <f>F22*G22*H22</f>
        <v>0</v>
      </c>
    </row>
    <row r="23" spans="1:13" s="61" customFormat="1" ht="15.75" outlineLevel="1">
      <c r="A23" s="66"/>
      <c r="B23" s="67">
        <v>3</v>
      </c>
      <c r="C23" s="66"/>
      <c r="D23" s="776"/>
      <c r="E23" s="756"/>
      <c r="F23" s="81"/>
      <c r="G23" s="101"/>
      <c r="H23" s="691"/>
      <c r="I23" s="692"/>
      <c r="J23" s="74">
        <f>F23*G23*H23</f>
        <v>0</v>
      </c>
    </row>
    <row r="24" spans="1:13" s="61" customFormat="1" ht="15.75" outlineLevel="1">
      <c r="A24" s="680" t="s">
        <v>362</v>
      </c>
      <c r="B24" s="681"/>
      <c r="C24" s="681"/>
      <c r="D24" s="681"/>
      <c r="E24" s="681"/>
      <c r="F24" s="681"/>
      <c r="G24" s="681"/>
      <c r="H24" s="681"/>
      <c r="I24" s="682"/>
      <c r="J24" s="103">
        <f>SUM(J21:J23)</f>
        <v>5000</v>
      </c>
    </row>
    <row r="25" spans="1:13" s="61" customFormat="1" ht="15.75">
      <c r="A25" s="688" t="s">
        <v>424</v>
      </c>
      <c r="B25" s="662"/>
      <c r="C25" s="662"/>
      <c r="D25" s="662"/>
      <c r="E25" s="662"/>
      <c r="F25" s="662"/>
      <c r="G25" s="662"/>
      <c r="H25" s="662"/>
      <c r="I25" s="662"/>
      <c r="J25" s="662"/>
    </row>
    <row r="26" spans="1:13" s="61" customFormat="1" ht="15.75" outlineLevel="1">
      <c r="A26" s="66"/>
      <c r="B26" s="67">
        <v>1</v>
      </c>
      <c r="C26" s="75" t="s">
        <v>425</v>
      </c>
      <c r="D26" s="709" t="s">
        <v>426</v>
      </c>
      <c r="E26" s="710"/>
      <c r="F26" s="69">
        <v>1428.16</v>
      </c>
      <c r="G26" s="101">
        <v>4.6177999999999999</v>
      </c>
      <c r="H26" s="691">
        <v>9</v>
      </c>
      <c r="I26" s="692"/>
      <c r="J26" s="74">
        <v>100000</v>
      </c>
      <c r="K26" s="171"/>
    </row>
    <row r="27" spans="1:13" s="61" customFormat="1" ht="15.75" outlineLevel="1">
      <c r="A27" s="66"/>
      <c r="B27" s="67">
        <v>2</v>
      </c>
      <c r="C27" s="75" t="s">
        <v>427</v>
      </c>
      <c r="D27" s="709" t="s">
        <v>726</v>
      </c>
      <c r="E27" s="710"/>
      <c r="F27" s="69">
        <v>12</v>
      </c>
      <c r="G27" s="101">
        <v>1214.616</v>
      </c>
      <c r="H27" s="691">
        <v>9</v>
      </c>
      <c r="I27" s="692"/>
      <c r="J27" s="74">
        <v>312000</v>
      </c>
      <c r="L27" s="171"/>
      <c r="M27" s="171"/>
    </row>
    <row r="28" spans="1:13" s="61" customFormat="1" ht="15.75" outlineLevel="1">
      <c r="A28" s="66"/>
      <c r="B28" s="67">
        <v>3</v>
      </c>
      <c r="C28" s="75" t="s">
        <v>429</v>
      </c>
      <c r="D28" s="709" t="s">
        <v>430</v>
      </c>
      <c r="E28" s="710"/>
      <c r="F28" s="69">
        <v>20</v>
      </c>
      <c r="G28" s="101">
        <v>18.600000000000001</v>
      </c>
      <c r="H28" s="691">
        <v>9</v>
      </c>
      <c r="I28" s="692"/>
      <c r="J28" s="74">
        <v>8864.34</v>
      </c>
    </row>
    <row r="29" spans="1:13" s="61" customFormat="1" ht="15.75" outlineLevel="1">
      <c r="A29" s="66"/>
      <c r="B29" s="67">
        <v>4</v>
      </c>
      <c r="C29" s="75" t="s">
        <v>431</v>
      </c>
      <c r="D29" s="709" t="s">
        <v>430</v>
      </c>
      <c r="E29" s="710"/>
      <c r="F29" s="69">
        <v>30</v>
      </c>
      <c r="G29" s="101">
        <v>37.008000000000003</v>
      </c>
      <c r="H29" s="691">
        <v>9</v>
      </c>
      <c r="I29" s="692"/>
      <c r="J29" s="74">
        <v>78000</v>
      </c>
      <c r="K29" s="171"/>
      <c r="L29" s="171"/>
    </row>
    <row r="30" spans="1:13" s="61" customFormat="1" ht="15" customHeight="1" outlineLevel="1">
      <c r="A30" s="66"/>
      <c r="B30" s="67">
        <v>5</v>
      </c>
      <c r="C30" s="75" t="s">
        <v>432</v>
      </c>
      <c r="D30" s="709" t="s">
        <v>430</v>
      </c>
      <c r="E30" s="710"/>
      <c r="F30" s="69">
        <v>50</v>
      </c>
      <c r="G30" s="101">
        <v>33.036000000000001</v>
      </c>
      <c r="H30" s="691">
        <v>9</v>
      </c>
      <c r="I30" s="692"/>
      <c r="J30" s="74">
        <v>20000</v>
      </c>
      <c r="L30" s="171"/>
    </row>
    <row r="31" spans="1:13" s="61" customFormat="1" ht="15.75" outlineLevel="1">
      <c r="A31" s="66"/>
      <c r="B31" s="67">
        <v>6</v>
      </c>
      <c r="C31" s="75" t="s">
        <v>581</v>
      </c>
      <c r="D31" s="709" t="s">
        <v>430</v>
      </c>
      <c r="E31" s="710"/>
      <c r="F31" s="69"/>
      <c r="G31" s="101">
        <v>16.524000000000001</v>
      </c>
      <c r="H31" s="691">
        <v>9</v>
      </c>
      <c r="I31" s="692"/>
      <c r="J31" s="74">
        <v>2000</v>
      </c>
    </row>
    <row r="32" spans="1:13" s="61" customFormat="1" ht="15.75" outlineLevel="1">
      <c r="A32" s="680" t="s">
        <v>362</v>
      </c>
      <c r="B32" s="681"/>
      <c r="C32" s="681"/>
      <c r="D32" s="681"/>
      <c r="E32" s="681"/>
      <c r="F32" s="681"/>
      <c r="G32" s="681"/>
      <c r="H32" s="681"/>
      <c r="I32" s="682"/>
      <c r="J32" s="76">
        <f>SUM(J26:J31)</f>
        <v>520864.34</v>
      </c>
      <c r="K32" s="171"/>
      <c r="L32" s="189"/>
    </row>
    <row r="33" spans="1:10" s="61" customFormat="1" ht="28.15" customHeight="1">
      <c r="A33" s="688" t="s">
        <v>433</v>
      </c>
      <c r="B33" s="662"/>
      <c r="C33" s="662"/>
      <c r="D33" s="662"/>
      <c r="E33" s="662"/>
      <c r="F33" s="662"/>
      <c r="G33" s="662"/>
      <c r="H33" s="662"/>
      <c r="I33" s="662"/>
      <c r="J33" s="662"/>
    </row>
    <row r="34" spans="1:10" ht="27">
      <c r="A34" s="77"/>
      <c r="B34" s="97" t="s">
        <v>328</v>
      </c>
      <c r="C34" s="63" t="s">
        <v>384</v>
      </c>
      <c r="D34" s="690" t="s">
        <v>385</v>
      </c>
      <c r="E34" s="690"/>
      <c r="F34" s="63" t="s">
        <v>386</v>
      </c>
      <c r="G34" s="63" t="s">
        <v>387</v>
      </c>
      <c r="H34" s="690" t="s">
        <v>388</v>
      </c>
      <c r="I34" s="690"/>
      <c r="J34" s="63" t="s">
        <v>389</v>
      </c>
    </row>
    <row r="35" spans="1:10" s="99" customFormat="1">
      <c r="A35" s="98"/>
      <c r="B35" s="80">
        <v>1</v>
      </c>
      <c r="C35" s="80">
        <v>2</v>
      </c>
      <c r="D35" s="683">
        <v>3</v>
      </c>
      <c r="E35" s="684"/>
      <c r="F35" s="80">
        <v>4</v>
      </c>
      <c r="G35" s="80">
        <v>5</v>
      </c>
      <c r="H35" s="683">
        <v>6</v>
      </c>
      <c r="I35" s="684"/>
      <c r="J35" s="80" t="s">
        <v>390</v>
      </c>
    </row>
    <row r="36" spans="1:10" s="95" customFormat="1" ht="31.5" outlineLevel="2">
      <c r="A36" s="90"/>
      <c r="B36" s="91" t="s">
        <v>434</v>
      </c>
      <c r="C36" s="90" t="s">
        <v>435</v>
      </c>
      <c r="D36" s="711" t="s">
        <v>369</v>
      </c>
      <c r="E36" s="712"/>
      <c r="F36" s="106" t="s">
        <v>369</v>
      </c>
      <c r="G36" s="106" t="s">
        <v>369</v>
      </c>
      <c r="H36" s="715" t="s">
        <v>369</v>
      </c>
      <c r="I36" s="716"/>
      <c r="J36" s="94"/>
    </row>
    <row r="37" spans="1:10" s="61" customFormat="1" ht="15.75" outlineLevel="2">
      <c r="A37" s="66"/>
      <c r="B37" s="107" t="s">
        <v>370</v>
      </c>
      <c r="C37" s="66"/>
      <c r="D37" s="675"/>
      <c r="E37" s="677"/>
      <c r="F37" s="105"/>
      <c r="G37" s="101"/>
      <c r="H37" s="713"/>
      <c r="I37" s="714"/>
      <c r="J37" s="74">
        <f>F37*G37*H37</f>
        <v>0</v>
      </c>
    </row>
    <row r="38" spans="1:10" s="61" customFormat="1" ht="18" customHeight="1" outlineLevel="2">
      <c r="A38" s="66"/>
      <c r="B38" s="67" t="s">
        <v>372</v>
      </c>
      <c r="C38" s="66"/>
      <c r="D38" s="675"/>
      <c r="E38" s="677"/>
      <c r="F38" s="105"/>
      <c r="G38" s="101"/>
      <c r="H38" s="713"/>
      <c r="I38" s="714"/>
      <c r="J38" s="74">
        <f>F38*G38*H38</f>
        <v>0</v>
      </c>
    </row>
    <row r="39" spans="1:10" s="61" customFormat="1" ht="15.75" hidden="1" outlineLevel="2">
      <c r="A39" s="66"/>
      <c r="B39" s="107" t="s">
        <v>440</v>
      </c>
      <c r="C39" s="66"/>
      <c r="D39" s="675"/>
      <c r="E39" s="677"/>
      <c r="F39" s="105"/>
      <c r="G39" s="101"/>
      <c r="H39" s="713"/>
      <c r="I39" s="714"/>
      <c r="J39" s="74">
        <f>F39*G39*H39</f>
        <v>0</v>
      </c>
    </row>
    <row r="40" spans="1:10" s="61" customFormat="1" ht="15.75" hidden="1" outlineLevel="2">
      <c r="A40" s="66"/>
      <c r="B40" s="67" t="s">
        <v>442</v>
      </c>
      <c r="C40" s="66"/>
      <c r="D40" s="675"/>
      <c r="E40" s="677"/>
      <c r="F40" s="105"/>
      <c r="G40" s="101"/>
      <c r="H40" s="713"/>
      <c r="I40" s="714"/>
      <c r="J40" s="74">
        <f>F40*G40*H40</f>
        <v>0</v>
      </c>
    </row>
    <row r="41" spans="1:10" s="61" customFormat="1" ht="15.75" hidden="1" outlineLevel="2">
      <c r="A41" s="66"/>
      <c r="B41" s="67" t="s">
        <v>444</v>
      </c>
      <c r="C41" s="66"/>
      <c r="D41" s="675"/>
      <c r="E41" s="677"/>
      <c r="F41" s="105"/>
      <c r="G41" s="101"/>
      <c r="H41" s="713"/>
      <c r="I41" s="714"/>
      <c r="J41" s="74"/>
    </row>
    <row r="42" spans="1:10" s="95" customFormat="1" ht="31.5" outlineLevel="2">
      <c r="A42" s="90"/>
      <c r="B42" s="91" t="s">
        <v>455</v>
      </c>
      <c r="C42" s="90" t="s">
        <v>456</v>
      </c>
      <c r="D42" s="711" t="s">
        <v>369</v>
      </c>
      <c r="E42" s="712"/>
      <c r="F42" s="106" t="s">
        <v>369</v>
      </c>
      <c r="G42" s="106" t="s">
        <v>369</v>
      </c>
      <c r="H42" s="715" t="s">
        <v>369</v>
      </c>
      <c r="I42" s="716"/>
      <c r="J42" s="94"/>
    </row>
    <row r="43" spans="1:10" s="61" customFormat="1" ht="14.25" customHeight="1" outlineLevel="2">
      <c r="A43" s="66"/>
      <c r="B43" s="67" t="s">
        <v>375</v>
      </c>
      <c r="C43" s="66" t="s">
        <v>740</v>
      </c>
      <c r="D43" s="675"/>
      <c r="E43" s="677"/>
      <c r="F43" s="105">
        <v>1</v>
      </c>
      <c r="G43" s="101">
        <v>1</v>
      </c>
      <c r="H43" s="713">
        <v>30000</v>
      </c>
      <c r="I43" s="714"/>
      <c r="J43" s="74">
        <v>30000</v>
      </c>
    </row>
    <row r="44" spans="1:10" s="61" customFormat="1" ht="15.75" hidden="1" outlineLevel="2">
      <c r="A44" s="66"/>
      <c r="B44" s="67" t="s">
        <v>377</v>
      </c>
      <c r="C44" s="66"/>
      <c r="D44" s="675"/>
      <c r="E44" s="677"/>
      <c r="F44" s="105"/>
      <c r="G44" s="101"/>
      <c r="H44" s="713"/>
      <c r="I44" s="714"/>
      <c r="J44" s="74">
        <f>G44*H44*I44</f>
        <v>0</v>
      </c>
    </row>
    <row r="45" spans="1:10" s="61" customFormat="1" ht="15.75" hidden="1" outlineLevel="2">
      <c r="A45" s="66"/>
      <c r="B45" s="67" t="s">
        <v>379</v>
      </c>
      <c r="C45" s="66"/>
      <c r="D45" s="675"/>
      <c r="E45" s="677"/>
      <c r="F45" s="105"/>
      <c r="G45" s="101"/>
      <c r="H45" s="713"/>
      <c r="I45" s="714"/>
      <c r="J45" s="74">
        <f>G45*H45*I45</f>
        <v>0</v>
      </c>
    </row>
    <row r="46" spans="1:10" s="61" customFormat="1" ht="15.75" hidden="1" outlineLevel="2">
      <c r="A46" s="66"/>
      <c r="B46" s="67" t="s">
        <v>381</v>
      </c>
      <c r="C46" s="66"/>
      <c r="D46" s="675"/>
      <c r="E46" s="677"/>
      <c r="F46" s="105"/>
      <c r="G46" s="101"/>
      <c r="H46" s="713"/>
      <c r="I46" s="714"/>
      <c r="J46" s="74">
        <f>G46*H46*I46</f>
        <v>0</v>
      </c>
    </row>
    <row r="47" spans="1:10" s="61" customFormat="1" ht="15.75" hidden="1" outlineLevel="2">
      <c r="A47" s="66"/>
      <c r="B47" s="67" t="s">
        <v>463</v>
      </c>
      <c r="C47" s="66"/>
      <c r="D47" s="675"/>
      <c r="E47" s="677"/>
      <c r="F47" s="105"/>
      <c r="G47" s="101"/>
      <c r="H47" s="713"/>
      <c r="I47" s="714"/>
      <c r="J47" s="74">
        <f>G47*H47*I47</f>
        <v>0</v>
      </c>
    </row>
    <row r="48" spans="1:10" s="61" customFormat="1" ht="15.75" hidden="1" outlineLevel="2">
      <c r="A48" s="66"/>
      <c r="B48" s="67" t="s">
        <v>464</v>
      </c>
      <c r="C48" s="66"/>
      <c r="D48" s="675"/>
      <c r="E48" s="677"/>
      <c r="F48" s="105"/>
      <c r="G48" s="101"/>
      <c r="H48" s="713"/>
      <c r="I48" s="714"/>
      <c r="J48" s="74">
        <f>G48*H48*I48</f>
        <v>0</v>
      </c>
    </row>
    <row r="49" spans="1:11" s="61" customFormat="1" ht="15.75" outlineLevel="2">
      <c r="A49" s="680" t="s">
        <v>362</v>
      </c>
      <c r="B49" s="681"/>
      <c r="C49" s="681"/>
      <c r="D49" s="681"/>
      <c r="E49" s="681"/>
      <c r="F49" s="681"/>
      <c r="G49" s="681"/>
      <c r="H49" s="681"/>
      <c r="I49" s="682"/>
      <c r="J49" s="103">
        <f>SUM(J37:J48)</f>
        <v>30000</v>
      </c>
    </row>
    <row r="50" spans="1:11" s="61" customFormat="1" ht="24.6" customHeight="1">
      <c r="A50" s="688" t="s">
        <v>467</v>
      </c>
      <c r="B50" s="662"/>
      <c r="C50" s="662"/>
      <c r="D50" s="662"/>
      <c r="E50" s="662"/>
      <c r="F50" s="662"/>
      <c r="G50" s="662"/>
      <c r="H50" s="662"/>
      <c r="I50" s="662"/>
      <c r="J50" s="662"/>
    </row>
    <row r="51" spans="1:11" ht="27">
      <c r="A51" s="77"/>
      <c r="B51" s="97" t="s">
        <v>328</v>
      </c>
      <c r="C51" s="63" t="s">
        <v>384</v>
      </c>
      <c r="D51" s="690" t="s">
        <v>385</v>
      </c>
      <c r="E51" s="690"/>
      <c r="F51" s="63" t="s">
        <v>386</v>
      </c>
      <c r="G51" s="63" t="s">
        <v>387</v>
      </c>
      <c r="H51" s="690" t="s">
        <v>388</v>
      </c>
      <c r="I51" s="690"/>
      <c r="J51" s="63" t="s">
        <v>389</v>
      </c>
    </row>
    <row r="52" spans="1:11" s="99" customFormat="1">
      <c r="A52" s="98"/>
      <c r="B52" s="80">
        <v>1</v>
      </c>
      <c r="C52" s="80">
        <v>2</v>
      </c>
      <c r="D52" s="683">
        <v>3</v>
      </c>
      <c r="E52" s="684"/>
      <c r="F52" s="80">
        <v>4</v>
      </c>
      <c r="G52" s="80">
        <v>5</v>
      </c>
      <c r="H52" s="683">
        <v>6</v>
      </c>
      <c r="I52" s="684"/>
      <c r="J52" s="80" t="s">
        <v>390</v>
      </c>
    </row>
    <row r="53" spans="1:11" s="61" customFormat="1" ht="15.75" outlineLevel="2">
      <c r="A53" s="66"/>
      <c r="B53" s="67">
        <v>1</v>
      </c>
      <c r="C53" s="182" t="s">
        <v>1</v>
      </c>
      <c r="D53" s="717" t="s">
        <v>744</v>
      </c>
      <c r="E53" s="677"/>
      <c r="F53" s="70">
        <v>1</v>
      </c>
      <c r="G53" s="101">
        <v>10000</v>
      </c>
      <c r="H53" s="713">
        <v>1</v>
      </c>
      <c r="I53" s="714"/>
      <c r="J53" s="74">
        <f t="shared" ref="J53:J58" si="0">F53*G53*H53</f>
        <v>10000</v>
      </c>
    </row>
    <row r="54" spans="1:11" s="61" customFormat="1" ht="15.75" outlineLevel="2">
      <c r="A54" s="66"/>
      <c r="B54" s="67">
        <v>2</v>
      </c>
      <c r="C54" s="66" t="s">
        <v>718</v>
      </c>
      <c r="D54" s="675"/>
      <c r="E54" s="677"/>
      <c r="F54" s="70">
        <v>1</v>
      </c>
      <c r="G54" s="101">
        <v>40000</v>
      </c>
      <c r="H54" s="713">
        <v>1</v>
      </c>
      <c r="I54" s="714"/>
      <c r="J54" s="74">
        <f t="shared" si="0"/>
        <v>40000</v>
      </c>
    </row>
    <row r="55" spans="1:11" s="61" customFormat="1" ht="13.5" customHeight="1" outlineLevel="2">
      <c r="A55" s="66"/>
      <c r="B55" s="67">
        <v>3</v>
      </c>
      <c r="C55" s="66"/>
      <c r="D55" s="675"/>
      <c r="E55" s="677"/>
      <c r="F55" s="70"/>
      <c r="G55" s="101"/>
      <c r="H55" s="713"/>
      <c r="I55" s="714"/>
      <c r="J55" s="74">
        <f t="shared" si="0"/>
        <v>0</v>
      </c>
    </row>
    <row r="56" spans="1:11" s="61" customFormat="1" ht="15.75" hidden="1" outlineLevel="2">
      <c r="A56" s="66"/>
      <c r="B56" s="67">
        <v>4</v>
      </c>
      <c r="C56" s="66"/>
      <c r="D56" s="675"/>
      <c r="E56" s="677"/>
      <c r="F56" s="70"/>
      <c r="G56" s="101"/>
      <c r="H56" s="713"/>
      <c r="I56" s="714"/>
      <c r="J56" s="74">
        <f t="shared" si="0"/>
        <v>0</v>
      </c>
    </row>
    <row r="57" spans="1:11" s="61" customFormat="1" ht="15.75" hidden="1" outlineLevel="2">
      <c r="A57" s="66"/>
      <c r="B57" s="67">
        <v>5</v>
      </c>
      <c r="C57" s="66"/>
      <c r="D57" s="675"/>
      <c r="E57" s="677"/>
      <c r="F57" s="70"/>
      <c r="G57" s="101"/>
      <c r="H57" s="713"/>
      <c r="I57" s="714"/>
      <c r="J57" s="74">
        <f t="shared" si="0"/>
        <v>0</v>
      </c>
    </row>
    <row r="58" spans="1:11" s="61" customFormat="1" ht="0.75" hidden="1" customHeight="1" outlineLevel="2">
      <c r="A58" s="66"/>
      <c r="B58" s="67">
        <v>6</v>
      </c>
      <c r="C58" s="66"/>
      <c r="D58" s="675"/>
      <c r="E58" s="677"/>
      <c r="F58" s="70"/>
      <c r="G58" s="101"/>
      <c r="H58" s="713"/>
      <c r="I58" s="714"/>
      <c r="J58" s="74">
        <f t="shared" si="0"/>
        <v>0</v>
      </c>
    </row>
    <row r="59" spans="1:11" s="61" customFormat="1" ht="15.75" outlineLevel="1" collapsed="1">
      <c r="A59" s="680" t="s">
        <v>362</v>
      </c>
      <c r="B59" s="681"/>
      <c r="C59" s="681"/>
      <c r="D59" s="681"/>
      <c r="E59" s="681"/>
      <c r="F59" s="681"/>
      <c r="G59" s="681"/>
      <c r="H59" s="681"/>
      <c r="I59" s="682"/>
      <c r="J59" s="103">
        <f>SUM(J53:J58)</f>
        <v>50000</v>
      </c>
    </row>
    <row r="60" spans="1:11" s="61" customFormat="1" ht="21.6" customHeight="1">
      <c r="C60" s="700" t="s">
        <v>401</v>
      </c>
      <c r="D60" s="700"/>
      <c r="E60" s="700"/>
      <c r="F60" s="700"/>
      <c r="G60" s="700"/>
      <c r="H60" s="700"/>
      <c r="I60" s="701"/>
      <c r="J60" s="103">
        <f>J24+J32+J49+J59</f>
        <v>605864.34000000008</v>
      </c>
      <c r="K60" s="171"/>
    </row>
    <row r="63" spans="1:11">
      <c r="B63" s="79" t="s">
        <v>148</v>
      </c>
      <c r="D63" s="124"/>
      <c r="E63" s="124"/>
      <c r="F63" s="125"/>
      <c r="I63" s="124" t="s">
        <v>820</v>
      </c>
      <c r="J63" s="124"/>
    </row>
    <row r="64" spans="1:11">
      <c r="I64" s="698" t="s">
        <v>402</v>
      </c>
      <c r="J64" s="698"/>
    </row>
    <row r="66" spans="2:10">
      <c r="B66" s="79" t="s">
        <v>403</v>
      </c>
      <c r="D66" s="124"/>
      <c r="E66" s="124"/>
      <c r="F66" s="125"/>
      <c r="I66" s="124" t="s">
        <v>875</v>
      </c>
      <c r="J66" s="124"/>
    </row>
    <row r="67" spans="2:10">
      <c r="I67" s="698" t="s">
        <v>402</v>
      </c>
      <c r="J67" s="698"/>
    </row>
    <row r="69" spans="2:10">
      <c r="B69" s="79" t="s">
        <v>404</v>
      </c>
      <c r="C69" s="124" t="s">
        <v>729</v>
      </c>
      <c r="D69" s="124"/>
      <c r="F69" s="125"/>
      <c r="G69" s="124" t="s">
        <v>708</v>
      </c>
      <c r="I69" s="124" t="s">
        <v>875</v>
      </c>
      <c r="J69" s="124"/>
    </row>
    <row r="70" spans="2:10">
      <c r="C70" s="702" t="s">
        <v>150</v>
      </c>
      <c r="D70" s="702"/>
      <c r="F70" s="699" t="s">
        <v>153</v>
      </c>
      <c r="G70" s="699"/>
      <c r="I70" s="698" t="s">
        <v>402</v>
      </c>
      <c r="J70" s="698"/>
    </row>
    <row r="72" spans="2:10">
      <c r="B72" s="79" t="s">
        <v>405</v>
      </c>
    </row>
  </sheetData>
  <mergeCells count="94">
    <mergeCell ref="C70:D70"/>
    <mergeCell ref="F70:G70"/>
    <mergeCell ref="I70:J70"/>
    <mergeCell ref="C60:I60"/>
    <mergeCell ref="I64:J64"/>
    <mergeCell ref="I67:J67"/>
    <mergeCell ref="A59:I59"/>
    <mergeCell ref="D57:E57"/>
    <mergeCell ref="H56:I56"/>
    <mergeCell ref="D53:E53"/>
    <mergeCell ref="H55:I55"/>
    <mergeCell ref="D58:E58"/>
    <mergeCell ref="H58:I58"/>
    <mergeCell ref="H57:I57"/>
    <mergeCell ref="D54:E54"/>
    <mergeCell ref="H54:I54"/>
    <mergeCell ref="H51:I51"/>
    <mergeCell ref="D51:E51"/>
    <mergeCell ref="D56:E56"/>
    <mergeCell ref="D52:E52"/>
    <mergeCell ref="D55:E55"/>
    <mergeCell ref="H53:I53"/>
    <mergeCell ref="H52:I52"/>
    <mergeCell ref="D45:E45"/>
    <mergeCell ref="D46:E46"/>
    <mergeCell ref="H46:I46"/>
    <mergeCell ref="H45:I45"/>
    <mergeCell ref="A50:J50"/>
    <mergeCell ref="D47:E47"/>
    <mergeCell ref="H47:I47"/>
    <mergeCell ref="A49:I49"/>
    <mergeCell ref="H48:I48"/>
    <mergeCell ref="D48:E48"/>
    <mergeCell ref="D40:E40"/>
    <mergeCell ref="H38:I38"/>
    <mergeCell ref="D44:E44"/>
    <mergeCell ref="H44:I44"/>
    <mergeCell ref="H43:I43"/>
    <mergeCell ref="D42:E42"/>
    <mergeCell ref="H42:I42"/>
    <mergeCell ref="D43:E43"/>
    <mergeCell ref="H37:I37"/>
    <mergeCell ref="D34:E34"/>
    <mergeCell ref="D35:E35"/>
    <mergeCell ref="H36:I36"/>
    <mergeCell ref="H41:I41"/>
    <mergeCell ref="D41:E41"/>
    <mergeCell ref="H39:I39"/>
    <mergeCell ref="D38:E38"/>
    <mergeCell ref="H40:I40"/>
    <mergeCell ref="D39:E39"/>
    <mergeCell ref="D31:E31"/>
    <mergeCell ref="H31:I31"/>
    <mergeCell ref="D30:E30"/>
    <mergeCell ref="H30:I30"/>
    <mergeCell ref="D37:E37"/>
    <mergeCell ref="D36:E36"/>
    <mergeCell ref="A33:J33"/>
    <mergeCell ref="A32:I32"/>
    <mergeCell ref="H34:I34"/>
    <mergeCell ref="H35:I35"/>
    <mergeCell ref="A24:I24"/>
    <mergeCell ref="H29:I29"/>
    <mergeCell ref="D29:E29"/>
    <mergeCell ref="H28:I28"/>
    <mergeCell ref="A25:J25"/>
    <mergeCell ref="D26:E26"/>
    <mergeCell ref="D28:E28"/>
    <mergeCell ref="H26:I26"/>
    <mergeCell ref="D27:E27"/>
    <mergeCell ref="H27:I27"/>
    <mergeCell ref="D21:E21"/>
    <mergeCell ref="D23:E23"/>
    <mergeCell ref="H23:I23"/>
    <mergeCell ref="H22:I22"/>
    <mergeCell ref="H21:I21"/>
    <mergeCell ref="D22:E22"/>
    <mergeCell ref="D20:E20"/>
    <mergeCell ref="E13:G13"/>
    <mergeCell ref="H13:J13"/>
    <mergeCell ref="H19:I19"/>
    <mergeCell ref="D19:E19"/>
    <mergeCell ref="H20:I20"/>
    <mergeCell ref="A18:J18"/>
    <mergeCell ref="E14:G14"/>
    <mergeCell ref="H14:J14"/>
    <mergeCell ref="E12:G12"/>
    <mergeCell ref="H12:J12"/>
    <mergeCell ref="B5:J5"/>
    <mergeCell ref="E6:J6"/>
    <mergeCell ref="D7:J7"/>
    <mergeCell ref="B9:J9"/>
    <mergeCell ref="E11:G11"/>
    <mergeCell ref="H11:J11"/>
  </mergeCells>
  <phoneticPr fontId="61" type="noConversion"/>
  <pageMargins left="0.70866141732283472" right="0.70866141732283472" top="0.74803149606299213" bottom="0.74803149606299213" header="0.31496062992125984" footer="0.31496062992125984"/>
  <pageSetup paperSize="9" scale="56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5"/>
  <dimension ref="A1"/>
  <sheetViews>
    <sheetView workbookViewId="0">
      <selection activeCell="Q38" sqref="Q38"/>
    </sheetView>
  </sheetViews>
  <sheetFormatPr defaultRowHeight="12.75"/>
  <sheetData/>
  <phoneticPr fontId="6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9</vt:i4>
      </vt:variant>
    </vt:vector>
  </HeadingPairs>
  <TitlesOfParts>
    <vt:vector size="23" baseType="lpstr">
      <vt:lpstr>стр.1_4</vt:lpstr>
      <vt:lpstr>стр.5_6</vt:lpstr>
      <vt:lpstr>Сведения-2023</vt:lpstr>
      <vt:lpstr>Сведения-2024</vt:lpstr>
      <vt:lpstr>Сведения-2025</vt:lpstr>
      <vt:lpstr>Расчеты (обосн) обл.бюд</vt:lpstr>
      <vt:lpstr>Расчеты (обосн) местн.б</vt:lpstr>
      <vt:lpstr>Расч (обосн) субс.на иные цели</vt:lpstr>
      <vt:lpstr>Расчеты (обосн) платные услуги</vt:lpstr>
      <vt:lpstr>Расчеты (обосн) родит.плата</vt:lpstr>
      <vt:lpstr>Расчеты (обосн) добр.пожерт</vt:lpstr>
      <vt:lpstr>Расчеты (обосн) аренда</vt:lpstr>
      <vt:lpstr>Расчеты (обосн) возмещение ком.</vt:lpstr>
      <vt:lpstr>Лист1</vt:lpstr>
      <vt:lpstr>стр.1_4!Заголовки_для_печати</vt:lpstr>
      <vt:lpstr>стр.5_6!Заголовки_для_печати</vt:lpstr>
      <vt:lpstr>'Расч (обосн) субс.на иные цели'!Область_печати</vt:lpstr>
      <vt:lpstr>'Расчеты (обосн) обл.бюд'!Область_печати</vt:lpstr>
      <vt:lpstr>'Сведения-2023'!Область_печати</vt:lpstr>
      <vt:lpstr>'Сведения-2024'!Область_печати</vt:lpstr>
      <vt:lpstr>'Сведения-2025'!Область_печати</vt:lpstr>
      <vt:lpstr>стр.1_4!Область_печати</vt:lpstr>
      <vt:lpstr>стр.5_6!Область_печати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Admin</cp:lastModifiedBy>
  <cp:lastPrinted>2023-02-10T07:23:36Z</cp:lastPrinted>
  <dcterms:created xsi:type="dcterms:W3CDTF">2011-01-11T10:25:48Z</dcterms:created>
  <dcterms:modified xsi:type="dcterms:W3CDTF">2023-03-14T07:39:08Z</dcterms:modified>
</cp:coreProperties>
</file>